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MUNICIPAL" sheetId="1" r:id="rId1"/>
    <sheet name="EDUCACION" sheetId="2" r:id="rId2"/>
    <sheet name="SALUD" sheetId="3" r:id="rId3"/>
  </sheets>
  <definedNames/>
  <calcPr fullCalcOnLoad="1"/>
</workbook>
</file>

<file path=xl/sharedStrings.xml><?xml version="1.0" encoding="utf-8"?>
<sst xmlns="http://schemas.openxmlformats.org/spreadsheetml/2006/main" count="1786" uniqueCount="601">
  <si>
    <t>CODIGO</t>
  </si>
  <si>
    <t>Otros</t>
  </si>
  <si>
    <t>Otras</t>
  </si>
  <si>
    <t>Sueldos base</t>
  </si>
  <si>
    <t>215-21-01-001-002-002</t>
  </si>
  <si>
    <t>Asignación de Antigüedad, Art. 97, letra g), de la Ley Nº 18.883, y Leyes Nº 19.180 y 19.280</t>
  </si>
  <si>
    <t>215-21-01-001-004-001</t>
  </si>
  <si>
    <t>Asignación de Zona, Art. 7 y 25, D.L. Nº 3.551</t>
  </si>
  <si>
    <t>215-21-01-001-007-001</t>
  </si>
  <si>
    <t>Asignación Municipal, Art. 24 y 31 DL. Nº 3.551, de 1981</t>
  </si>
  <si>
    <t>215-21-01-001-009-005</t>
  </si>
  <si>
    <t>Asignación Art. 1, Ley N° 19.529</t>
  </si>
  <si>
    <t>215-21-01-001-010-001</t>
  </si>
  <si>
    <t>Asignación por Pérdida de Caja, Art. 97, letra a), Ley Nº 18.883</t>
  </si>
  <si>
    <t>215-21-01-001-014-001</t>
  </si>
  <si>
    <t>Incremento Previsional, Art. 2, D.L. 3501, de 1980</t>
  </si>
  <si>
    <t>215-21-01-001-014-002</t>
  </si>
  <si>
    <t>Bonificación Compensatoria de Salud, Art. 3º, Ley Nº 18.566</t>
  </si>
  <si>
    <t>215-21-01-001-014-003</t>
  </si>
  <si>
    <t>Bonificación Compensatoria, Art. 10, Ley Nº 18.675</t>
  </si>
  <si>
    <t>215-21-01-001-015-001</t>
  </si>
  <si>
    <t>Asignación Única, Art. 4, Ley Nº 18.717</t>
  </si>
  <si>
    <t>Asignación Inherente al Cargo Ley N° 18.695</t>
  </si>
  <si>
    <t>Otras Cotizaciones Previsionales</t>
  </si>
  <si>
    <t>Trabajos Extraordinarios</t>
  </si>
  <si>
    <t>215-21-02-001-004-001</t>
  </si>
  <si>
    <t>Asignación de Zona, Art. 7 y 25, D.L. Nº 3.551 , de 1981</t>
  </si>
  <si>
    <t>215-21-02-001-007-001</t>
  </si>
  <si>
    <t>Asignación Municipal, Art. 24 y 31 D.L. Nº 3.551, de 1981¹</t>
  </si>
  <si>
    <t>215-21-02-001-009-005</t>
  </si>
  <si>
    <t>Asignación Art. 1 Ley 19529</t>
  </si>
  <si>
    <t>215-21-02-001-013-001</t>
  </si>
  <si>
    <t>Incremento Previsional, Art. 2, D.L. 3501, de 1980¹</t>
  </si>
  <si>
    <t>215-21-02-001-013-002</t>
  </si>
  <si>
    <t>Bonificacion Compensatoria de Salud, art 3 Ley 18566</t>
  </si>
  <si>
    <t>215-21-02-001-013-003</t>
  </si>
  <si>
    <t>Bonificación Compensatoria, Art. 10, Ley Nº 18.675¹</t>
  </si>
  <si>
    <t>215-21-02-001-014-001</t>
  </si>
  <si>
    <t>Comisiones de Servicios en el País</t>
  </si>
  <si>
    <t>Honorarios a Suma Alzada – Personas Naturales</t>
  </si>
  <si>
    <t>Remuneraciones Reguladas por el Código del Trabajo</t>
  </si>
  <si>
    <t>Prestaciones de Servicios Comunitarios</t>
  </si>
  <si>
    <t>Para Personas</t>
  </si>
  <si>
    <t>Para Maquinarias, Equipos de Producción, Tracción y Elevación</t>
  </si>
  <si>
    <t>Materiales de Oficina</t>
  </si>
  <si>
    <t>Textos y Otros Materiales de Enseñanza</t>
  </si>
  <si>
    <t>Materiales y Útiles de Aseo</t>
  </si>
  <si>
    <t>Insumos, Repuestos y Accesorios Computacionales</t>
  </si>
  <si>
    <t>Materiales para Mantenimiento y Reparaciones de Inmuebles</t>
  </si>
  <si>
    <t>Otros Materiales, Repuestos y Útiles Diversos</t>
  </si>
  <si>
    <t>Electricidad</t>
  </si>
  <si>
    <t>Agua</t>
  </si>
  <si>
    <t>Correo</t>
  </si>
  <si>
    <t>Telefonía Fija</t>
  </si>
  <si>
    <t>Telefonía Celular</t>
  </si>
  <si>
    <t>Acceso a Internet</t>
  </si>
  <si>
    <t>Servicios de Impresión</t>
  </si>
  <si>
    <t>Servicios de Aseo</t>
  </si>
  <si>
    <t>Servicios de Vigilancia</t>
  </si>
  <si>
    <t>Servicios de Mantención de Jardines</t>
  </si>
  <si>
    <t>Servicios de Mantención de Alumbrado Público</t>
  </si>
  <si>
    <t>Pasajes, Fletes y Bodegajes</t>
  </si>
  <si>
    <t>Arriendo de Máquinas y Equipos</t>
  </si>
  <si>
    <t>Cursos de Capacitación</t>
  </si>
  <si>
    <t>Gastos Menores</t>
  </si>
  <si>
    <t>Asistencia Social a Personas Naturales</t>
  </si>
  <si>
    <t>Premios y Otros</t>
  </si>
  <si>
    <t>Aporte Año Vigente</t>
  </si>
  <si>
    <t>Obras Civiles</t>
  </si>
  <si>
    <t>DENOMINACION - CUENTAS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</si>
  <si>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</si>
  <si>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</si>
  <si>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</si>
  <si>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</si>
  <si>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</si>
  <si>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</si>
  <si>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</si>
  <si>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</si>
  <si>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</si>
  <si>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</si>
  <si>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</si>
  <si>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</si>
  <si>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215-00-00-000-000-000</t>
  </si>
  <si>
    <t>Acreedores Presupuestarios</t>
  </si>
  <si>
    <t>215-21-00-000-000-000</t>
  </si>
  <si>
    <t>C x P Gastos en Personal</t>
  </si>
  <si>
    <t>215-21-01-000-000-000</t>
  </si>
  <si>
    <t>Personal de Planta</t>
  </si>
  <si>
    <t>215-21-01-001-000-000</t>
  </si>
  <si>
    <t>Sueldos y Sobresueldos</t>
  </si>
  <si>
    <t>215-21-01-001-001-000</t>
  </si>
  <si>
    <t>215-21-01-001-002-000</t>
  </si>
  <si>
    <t>Asignación de Antigüedad</t>
  </si>
  <si>
    <t>215-21-01-001-004-000</t>
  </si>
  <si>
    <t>Asignación de Zona</t>
  </si>
  <si>
    <t>215-21-01-001-004-003</t>
  </si>
  <si>
    <t>Asignación de Zona, Decreto Nº 450, de 1974, Ley Nº 19.354</t>
  </si>
  <si>
    <t>215-21-01-001-007-000</t>
  </si>
  <si>
    <t>Asignaciones del D.L. Nº 3.551, de 1981</t>
  </si>
  <si>
    <t>215-21-01-001-007-002</t>
  </si>
  <si>
    <t>Asignación Protección Imponibilidad, Art. 15 D.L. Nº 3.551, de 1981</t>
  </si>
  <si>
    <t>215-21-01-001-009-000</t>
  </si>
  <si>
    <t>Asignaciones Especiales</t>
  </si>
  <si>
    <t>215-21-01-001-010-000</t>
  </si>
  <si>
    <t>Asignación de Pérdida de Caja</t>
  </si>
  <si>
    <t>215-21-01-001-014-000</t>
  </si>
  <si>
    <t>Asignaciones Compensatorias</t>
  </si>
  <si>
    <t>215-21-01-001-014-004</t>
  </si>
  <si>
    <t>Bonificación Adicional, Art. 11, Ley Nº 18.675</t>
  </si>
  <si>
    <t>215-21-01-001-015-000</t>
  </si>
  <si>
    <t>Asignaciones Sustitutivas</t>
  </si>
  <si>
    <t>215-21-01-001-043-000</t>
  </si>
  <si>
    <t>215-21-01-002-000-000</t>
  </si>
  <si>
    <t>Aportes del Empleador</t>
  </si>
  <si>
    <t>215-21-01-002-001-000</t>
  </si>
  <si>
    <t>A Servicios de Bienestar</t>
  </si>
  <si>
    <t>215-21-01-002-002-000</t>
  </si>
  <si>
    <t>215-21-01-003-000-000</t>
  </si>
  <si>
    <t>Asignaciones por Desempeño</t>
  </si>
  <si>
    <t>215-21-01-003-001-000</t>
  </si>
  <si>
    <t>Desempeño Institucional</t>
  </si>
  <si>
    <t>215-21-01-003-001-001</t>
  </si>
  <si>
    <t>Asignación de Mejoramiento de la Gestión Municipal, Art. 1, Ley Nº 20.008</t>
  </si>
  <si>
    <t>215-21-01-003-002-000</t>
  </si>
  <si>
    <t>Desempeño Colectivo</t>
  </si>
  <si>
    <t>215-21-01-003-002-001</t>
  </si>
  <si>
    <t>215-21-01-003-003-000</t>
  </si>
  <si>
    <t>Desempeño Individual</t>
  </si>
  <si>
    <t>215-21-01-003-003-001</t>
  </si>
  <si>
    <t>215-21-01-003-003-002</t>
  </si>
  <si>
    <t>Asignación de Incentivo por Gestión Jurisdiccional, Art. 2, Ley Nº 20.008</t>
  </si>
  <si>
    <t>215-21-01-004-000-000</t>
  </si>
  <si>
    <t>Remuneraciones Variables</t>
  </si>
  <si>
    <t>215-21-01-004-005-000</t>
  </si>
  <si>
    <t>215-21-01-004-006-000</t>
  </si>
  <si>
    <t>215-21-01-004-007-000</t>
  </si>
  <si>
    <t>Comisiones de Servicios en el Exterior</t>
  </si>
  <si>
    <t>215-21-01-005-000-000</t>
  </si>
  <si>
    <t>Aguinaldos y Bonos</t>
  </si>
  <si>
    <t>215-21-01-005-001-000</t>
  </si>
  <si>
    <t>Aguinaldos</t>
  </si>
  <si>
    <t>215-21-01-005-001-001</t>
  </si>
  <si>
    <t>Aguinaldo de Fiestas Patrias</t>
  </si>
  <si>
    <t>215-21-01-005-001-002</t>
  </si>
  <si>
    <t>Aguinaldo de Navidad</t>
  </si>
  <si>
    <t>215-21-01-005-002-000</t>
  </si>
  <si>
    <t>Bonos de Escolaridad</t>
  </si>
  <si>
    <t>215-21-01-005-003-000</t>
  </si>
  <si>
    <t>Bonos Especiales</t>
  </si>
  <si>
    <t>215-21-01-005-003-001</t>
  </si>
  <si>
    <t>Bono Extraordinario Anual</t>
  </si>
  <si>
    <t>215-21-01-005-004-000</t>
  </si>
  <si>
    <t>Bonificación Adicional al Bono de Escolaridad</t>
  </si>
  <si>
    <t>215-21-02-000-000-000</t>
  </si>
  <si>
    <t>Personal a Contrata</t>
  </si>
  <si>
    <t>215-21-02-001-000-000</t>
  </si>
  <si>
    <t>215-21-02-001-001-000</t>
  </si>
  <si>
    <t>215-21-02-001-002-000</t>
  </si>
  <si>
    <t>215-21-02-001-002-002</t>
  </si>
  <si>
    <t>Asignación de Antigüedad, Art. 97, letra g), de la Ley Nº 18.883 y Leyes Nº 19.180 y 19.280</t>
  </si>
  <si>
    <t>215-21-02-001-004-000</t>
  </si>
  <si>
    <t>215-21-02-001-007-000</t>
  </si>
  <si>
    <t>215-21-02-001-007-002</t>
  </si>
  <si>
    <t>215-21-02-001-009-000</t>
  </si>
  <si>
    <t>215-21-02-001-010-000</t>
  </si>
  <si>
    <t>215-21-02-001-010-001</t>
  </si>
  <si>
    <t>215-21-02-001-013-000</t>
  </si>
  <si>
    <t>215-21-02-001-014-000</t>
  </si>
  <si>
    <t>215-21-02-002-000-000</t>
  </si>
  <si>
    <t>215-21-02-002-001-000</t>
  </si>
  <si>
    <t>215-21-02-002-002-000</t>
  </si>
  <si>
    <t>215-21-02-003-000-000</t>
  </si>
  <si>
    <t>215-21-02-003-001-000</t>
  </si>
  <si>
    <t>215-21-02-003-001-001</t>
  </si>
  <si>
    <t>215-21-02-003-002-000</t>
  </si>
  <si>
    <t>215-21-02-003-002-001</t>
  </si>
  <si>
    <t>Asig.Mejoramiento de la Gestión Municipal Art. 1 Ley 20.008</t>
  </si>
  <si>
    <t>215-21-02-004-000-000</t>
  </si>
  <si>
    <t>215-21-02-004-005-000</t>
  </si>
  <si>
    <t>215-21-02-004-006-000</t>
  </si>
  <si>
    <t>215-21-02-005-000-000</t>
  </si>
  <si>
    <t>215-21-02-005-001-000</t>
  </si>
  <si>
    <t>215-21-02-005-001-001</t>
  </si>
  <si>
    <t>215-21-02-005-001-002</t>
  </si>
  <si>
    <t>215-21-02-005-002-000</t>
  </si>
  <si>
    <t>Bono de Escolaridad</t>
  </si>
  <si>
    <t>215-21-02-005-003-000</t>
  </si>
  <si>
    <t>BONOS ESPECIALES</t>
  </si>
  <si>
    <t>215-21-02-005-003-001</t>
  </si>
  <si>
    <t>215-21-02-005-004-000</t>
  </si>
  <si>
    <t>215-21-02-009-000-000</t>
  </si>
  <si>
    <t>215-21-02-009-005-000</t>
  </si>
  <si>
    <t>Asignacion Art 5 , Ley 19.529</t>
  </si>
  <si>
    <t>215-21-03-000-000-000</t>
  </si>
  <si>
    <t>Otras Remuneraciones</t>
  </si>
  <si>
    <t>215-21-03-001-000-000</t>
  </si>
  <si>
    <t>215-21-03-004-000-000</t>
  </si>
  <si>
    <t>215-21-04-000-000-000</t>
  </si>
  <si>
    <t>Otras Gastos en Personal</t>
  </si>
  <si>
    <t>215-21-04-003-000-000</t>
  </si>
  <si>
    <t>Dietas A Juntas, Consejos y Comisiones</t>
  </si>
  <si>
    <t>215-21-04-004-000-000</t>
  </si>
  <si>
    <t>215-22-00-000-000-000</t>
  </si>
  <si>
    <t>C x P Bienes y Servicios de Consumo</t>
  </si>
  <si>
    <t>215-22-01-000-000-000</t>
  </si>
  <si>
    <t>Alimentos y Bebidas</t>
  </si>
  <si>
    <t>215-22-01-001-000-000</t>
  </si>
  <si>
    <t>215-22-01-002-000-000</t>
  </si>
  <si>
    <t>Para Animales</t>
  </si>
  <si>
    <t>215-22-02-000-000-000</t>
  </si>
  <si>
    <t>Textiles, Vestuario y Calzado</t>
  </si>
  <si>
    <t>215-22-02-001-000-000</t>
  </si>
  <si>
    <t>Textiles y Acabados Textiles</t>
  </si>
  <si>
    <t>215-22-02-002-000-000</t>
  </si>
  <si>
    <t>Vestuario, Accesorios y Prendas Diversas</t>
  </si>
  <si>
    <t>215-22-02-003-000-000</t>
  </si>
  <si>
    <t>Calzado</t>
  </si>
  <si>
    <t>215-22-03-000-000-000</t>
  </si>
  <si>
    <t>Combustibles y Lubricantes</t>
  </si>
  <si>
    <t>215-22-03-001-000-000</t>
  </si>
  <si>
    <t>Para Vehículos</t>
  </si>
  <si>
    <t>215-22-03-001-001-000</t>
  </si>
  <si>
    <t>Combustible</t>
  </si>
  <si>
    <t>215-22-03-001-002-000</t>
  </si>
  <si>
    <t>Lubricantes</t>
  </si>
  <si>
    <t>215-22-03-002-000-000</t>
  </si>
  <si>
    <t>215-22-03-002-001-000</t>
  </si>
  <si>
    <t>215-22-03-002-002-000</t>
  </si>
  <si>
    <t>215-22-03-003-000-000</t>
  </si>
  <si>
    <t>Para Calefacción</t>
  </si>
  <si>
    <t>215-22-03-999-000-000</t>
  </si>
  <si>
    <t>Para Otros</t>
  </si>
  <si>
    <t>215-22-04-000-000-000</t>
  </si>
  <si>
    <t>Materiales de Uso o Consumo</t>
  </si>
  <si>
    <t>215-22-04-001-000-000</t>
  </si>
  <si>
    <t>215-22-04-002-000-000</t>
  </si>
  <si>
    <t>215-22-04-003-000-000</t>
  </si>
  <si>
    <t>Productos Químicos</t>
  </si>
  <si>
    <t>215-22-04-004-000-000</t>
  </si>
  <si>
    <t>Productos Farmacéuticos</t>
  </si>
  <si>
    <t>215-22-04-005-000-000</t>
  </si>
  <si>
    <t>Materiales y Útiles Quirúrgicos</t>
  </si>
  <si>
    <t>215-22-04-006-000-000</t>
  </si>
  <si>
    <t>Fertilizantes, Insecticidas, Fungicidas y Otros</t>
  </si>
  <si>
    <t>215-22-04-007-000-000</t>
  </si>
  <si>
    <t>215-22-04-008-000-000</t>
  </si>
  <si>
    <t>Menaje para Oficina, Casino y Otros</t>
  </si>
  <si>
    <t>215-22-04-009-000-000</t>
  </si>
  <si>
    <t>215-22-04-010-000-000</t>
  </si>
  <si>
    <t>215-22-04-011-000-000</t>
  </si>
  <si>
    <t>Repuestos y Accesorios para Mantenimiento y Reparaciones de Vehículos</t>
  </si>
  <si>
    <t>215-22-04-012-000-000</t>
  </si>
  <si>
    <t>215-22-04-013-000-000</t>
  </si>
  <si>
    <t>Equipos menores</t>
  </si>
  <si>
    <t>215-22-04-014-000-000</t>
  </si>
  <si>
    <t>Productos elaborados de cuero, caucho y plásticos</t>
  </si>
  <si>
    <t>215-22-04-015-000-000</t>
  </si>
  <si>
    <t>Productos Agropecuarios y Forestales</t>
  </si>
  <si>
    <t>215-22-04-999-000-000</t>
  </si>
  <si>
    <t>215-22-05-000-000-000</t>
  </si>
  <si>
    <t>Servicios Básicos</t>
  </si>
  <si>
    <t>215-22-05-001-000-000</t>
  </si>
  <si>
    <t>215-22-05-002-000-000</t>
  </si>
  <si>
    <t>215-22-05-003-000-000</t>
  </si>
  <si>
    <t>Gas</t>
  </si>
  <si>
    <t>215-22-05-004-000-000</t>
  </si>
  <si>
    <t>215-22-05-005-000-000</t>
  </si>
  <si>
    <t>215-22-05-006-000-000</t>
  </si>
  <si>
    <t>215-22-05-007-000-000</t>
  </si>
  <si>
    <t>215-22-05-008-000-000</t>
  </si>
  <si>
    <t>Enlaces de Telecomunicaciones</t>
  </si>
  <si>
    <t>215-22-05-999-000-000</t>
  </si>
  <si>
    <t>215-22-06-000-000-000</t>
  </si>
  <si>
    <t>Mantenimiento y Reparaciones</t>
  </si>
  <si>
    <t>215-22-06-001-000-000</t>
  </si>
  <si>
    <t>Mantenimiento y Reparación de Edificaciones</t>
  </si>
  <si>
    <t>215-22-06-002-000-000</t>
  </si>
  <si>
    <t>Mantenimiento y Reparación de Vehículos</t>
  </si>
  <si>
    <t>215-22-06-003-000-000</t>
  </si>
  <si>
    <t>Mantenimiento y Reparación Mobiliarios y Otros</t>
  </si>
  <si>
    <t>215-22-06-004-000-000</t>
  </si>
  <si>
    <t>Mantenimiento y Reparación de Máquinas y Equipos de Oficina</t>
  </si>
  <si>
    <t>215-22-06-005-000-000</t>
  </si>
  <si>
    <t>Mantenimiento y Repar. Maquinas y Equipos Productivos</t>
  </si>
  <si>
    <t>215-22-06-006-000-000</t>
  </si>
  <si>
    <t>Mantenimiento y Reparación de Otras Maquinarias y Equipos</t>
  </si>
  <si>
    <t>215-22-06-007-000-000</t>
  </si>
  <si>
    <t>Mantenimiento y Reparación de Equipos Informáticos</t>
  </si>
  <si>
    <t>215-22-06-999-000-000</t>
  </si>
  <si>
    <t>215-22-07-000-000-000</t>
  </si>
  <si>
    <t>Publicidad y Difusión</t>
  </si>
  <si>
    <t>215-22-07-001-000-000</t>
  </si>
  <si>
    <t>Servicios de Publicidad</t>
  </si>
  <si>
    <t>215-22-07-002-000-000</t>
  </si>
  <si>
    <t>215-22-07-999-000-000</t>
  </si>
  <si>
    <t>215-22-08-000-000-000</t>
  </si>
  <si>
    <t>Servicios Generales</t>
  </si>
  <si>
    <t>215-22-08-001-000-000</t>
  </si>
  <si>
    <t>215-22-08-002-000-000</t>
  </si>
  <si>
    <t>215-22-08-003-000-000</t>
  </si>
  <si>
    <t>215-22-08-004-000-000</t>
  </si>
  <si>
    <t>215-22-08-005-000-000</t>
  </si>
  <si>
    <t>Servicios de Mantención de Semáforos</t>
  </si>
  <si>
    <t>215-22-08-006-000-000</t>
  </si>
  <si>
    <t>Servicios de Mantención de Señalizaciones de Tránsito</t>
  </si>
  <si>
    <t>215-22-08-007-000-000</t>
  </si>
  <si>
    <t>215-22-08-009-000-000</t>
  </si>
  <si>
    <t>Servicio de Pago y Cobranza</t>
  </si>
  <si>
    <t>215-22-08-010-000-000</t>
  </si>
  <si>
    <t>Servicios de Suscripciones y Similares</t>
  </si>
  <si>
    <t>215-22-08-011-000-000</t>
  </si>
  <si>
    <t>Servicio de Producción y Desarrollo de Eventos</t>
  </si>
  <si>
    <t>215-22-08-999-000-000</t>
  </si>
  <si>
    <t>215-22-09-000-000-000</t>
  </si>
  <si>
    <t>Arriendos</t>
  </si>
  <si>
    <t>215-22-09-001-000-000</t>
  </si>
  <si>
    <t>Arriendo de Terrenos</t>
  </si>
  <si>
    <t>215-22-09-002-000-000</t>
  </si>
  <si>
    <t>Arriendo de Edificios</t>
  </si>
  <si>
    <t>215-22-09-003-000-000</t>
  </si>
  <si>
    <t>Arriendo de Vehículos</t>
  </si>
  <si>
    <t>215-22-09-004-000-000</t>
  </si>
  <si>
    <t>Arriendo de Mobiliario y Otros</t>
  </si>
  <si>
    <t>215-22-09-005-000-000</t>
  </si>
  <si>
    <t>215-22-09-006-000-000</t>
  </si>
  <si>
    <t>Arriendo de Equipos Informáticos</t>
  </si>
  <si>
    <t>215-22-09-999-000-000</t>
  </si>
  <si>
    <t>215-22-10-000-000-000</t>
  </si>
  <si>
    <t>Servicios Financieros y de Seguros</t>
  </si>
  <si>
    <t>215-22-10-002-000-000</t>
  </si>
  <si>
    <t>Primas y Gastos de Seguros</t>
  </si>
  <si>
    <t>215-22-11-000-000-000</t>
  </si>
  <si>
    <t>Servicios Técnicos y Profesionales</t>
  </si>
  <si>
    <t>215-22-11-001-000-000</t>
  </si>
  <si>
    <t>Estudios e Investigaciones</t>
  </si>
  <si>
    <t>215-22-11-002-000-000</t>
  </si>
  <si>
    <t>215-22-11-002-001-000</t>
  </si>
  <si>
    <t>Capacitación Funcionarios</t>
  </si>
  <si>
    <t>215-22-11-002-002-000</t>
  </si>
  <si>
    <t>Capacitación Concejales</t>
  </si>
  <si>
    <t>215-22-11-003-000-000</t>
  </si>
  <si>
    <t>Servicios Informáticos</t>
  </si>
  <si>
    <t>215-22-11-999-000-000</t>
  </si>
  <si>
    <t>215-22-12-000-000-000</t>
  </si>
  <si>
    <t>Otros Gastos en Bienes y Servicios de Consumo</t>
  </si>
  <si>
    <t>215-22-12-002-000-000</t>
  </si>
  <si>
    <t>215-22-12-003-000-000</t>
  </si>
  <si>
    <t>Gastos de Representación, Protocolo y Ceremonial</t>
  </si>
  <si>
    <t>215-22-12-004-000-000</t>
  </si>
  <si>
    <t>Intereses, Multas y Recargos</t>
  </si>
  <si>
    <t>215-22-12-005-000-000</t>
  </si>
  <si>
    <t>Derechos y Tasas</t>
  </si>
  <si>
    <t>215-22-12-999-000-000</t>
  </si>
  <si>
    <t>215-23-00-000-000-000</t>
  </si>
  <si>
    <t>C x P Prestaciones de Seguridad Social</t>
  </si>
  <si>
    <t>215-23-01-000-000-000</t>
  </si>
  <si>
    <t>Prestaciones Previsionales</t>
  </si>
  <si>
    <t>215-23-01-004-000-000</t>
  </si>
  <si>
    <t>Desahucios e Indemnizaciones</t>
  </si>
  <si>
    <t>215-24-00-000-000-000</t>
  </si>
  <si>
    <t>TRANSFERENCIAS CORRIENTES</t>
  </si>
  <si>
    <t>215-24-01-000-000-000</t>
  </si>
  <si>
    <t>Al Sector Privado</t>
  </si>
  <si>
    <t>215-24-01-001-000-000</t>
  </si>
  <si>
    <t>Fondos de Emergencia</t>
  </si>
  <si>
    <t>215-24-01-004-000-000</t>
  </si>
  <si>
    <t>Organizaciones Comunitarias</t>
  </si>
  <si>
    <t>215-24-01-005-000-000</t>
  </si>
  <si>
    <t>Otras Personas Jurídicas Privadas</t>
  </si>
  <si>
    <t>215-24-01-006-000-000</t>
  </si>
  <si>
    <t>Voluntariado</t>
  </si>
  <si>
    <t>215-24-01-007-000-000</t>
  </si>
  <si>
    <t>215-24-01-008-000-000</t>
  </si>
  <si>
    <t>215-24-01-999-000-000</t>
  </si>
  <si>
    <t>Otras Transferencias al Sector Privado</t>
  </si>
  <si>
    <t>215-24-03-000-000-000</t>
  </si>
  <si>
    <t>A Otras Entidades Públicas</t>
  </si>
  <si>
    <t>215-24-03-002-000-000</t>
  </si>
  <si>
    <t>A Los Servicios De Salud</t>
  </si>
  <si>
    <t>215-24-03-002-001-000</t>
  </si>
  <si>
    <t>Multa Ley De Alcohol</t>
  </si>
  <si>
    <t>215-24-03-080-000-000</t>
  </si>
  <si>
    <t>A las Asociaciones</t>
  </si>
  <si>
    <t>215-24-03-080-001-000</t>
  </si>
  <si>
    <t>A la Asociación Chilena de Municipalidades</t>
  </si>
  <si>
    <t>215-24-03-080-002-000</t>
  </si>
  <si>
    <t>A Otras Asociaciones</t>
  </si>
  <si>
    <t>215-24-03-090-000-000</t>
  </si>
  <si>
    <t>Al Fondo Común Municipal – Permisos de Circulación</t>
  </si>
  <si>
    <t>215-24-03-090-001-000</t>
  </si>
  <si>
    <t>215-24-03-090-002-000</t>
  </si>
  <si>
    <t>Aporte Otros Años</t>
  </si>
  <si>
    <t>215-24-03-090-003-000</t>
  </si>
  <si>
    <t>Interes y Reajustes Pagados</t>
  </si>
  <si>
    <t>215-24-03-099-000-000</t>
  </si>
  <si>
    <t>215-24-03-100-000-000</t>
  </si>
  <si>
    <t>A Otras Municipalidades</t>
  </si>
  <si>
    <t>215-24-03-101-000-000</t>
  </si>
  <si>
    <t>A Servicios Incorporados a su Gestión</t>
  </si>
  <si>
    <t>215-24-03-101-001-000</t>
  </si>
  <si>
    <t>A Educación</t>
  </si>
  <si>
    <t>215-24-03-101-002-000</t>
  </si>
  <si>
    <t>A Salud</t>
  </si>
  <si>
    <t>215-26-00-000-000-000</t>
  </si>
  <si>
    <t>OTROS GASTOS CORREINTES</t>
  </si>
  <si>
    <t>215-26-01-000-000-000</t>
  </si>
  <si>
    <t>Devoluciones</t>
  </si>
  <si>
    <t>215-26-01-001-000-000</t>
  </si>
  <si>
    <t>215-26-04-000-000-000</t>
  </si>
  <si>
    <t>Aplicación de Fondos de Terceros</t>
  </si>
  <si>
    <t>215-26-04-001-000-000</t>
  </si>
  <si>
    <t>Arancel al Registro de Multas de Transito No Pagadas</t>
  </si>
  <si>
    <t>215-29-00-000-000-000</t>
  </si>
  <si>
    <t>C x P Adquisición de Activos no Financieros</t>
  </si>
  <si>
    <t>215-29-01-000-000-000</t>
  </si>
  <si>
    <t>Terrenos</t>
  </si>
  <si>
    <t>215-29-02-000-000-000</t>
  </si>
  <si>
    <t>Edificios</t>
  </si>
  <si>
    <t>215-29-03-000-000-000</t>
  </si>
  <si>
    <t>Vehículos</t>
  </si>
  <si>
    <t>215-29-04-000-000-000</t>
  </si>
  <si>
    <t>Mobiliario y Otros</t>
  </si>
  <si>
    <t>215-29-05-000-000-000</t>
  </si>
  <si>
    <t>Máquinas y Equipos</t>
  </si>
  <si>
    <t>215-29-05-001-000-000</t>
  </si>
  <si>
    <t>Máquinas y Equipos de Oficina</t>
  </si>
  <si>
    <t>215-29-05-002-000-000</t>
  </si>
  <si>
    <t>Maquinaria y Equipos para la Producción</t>
  </si>
  <si>
    <t>215-29-05-999-000-000</t>
  </si>
  <si>
    <t>215-29-06-000-000-000</t>
  </si>
  <si>
    <t>Equipos Informáticos</t>
  </si>
  <si>
    <t>215-29-06-001-000-000</t>
  </si>
  <si>
    <t>Equipos Computacionales y Periféricos</t>
  </si>
  <si>
    <t>215-29-06-002-000-000</t>
  </si>
  <si>
    <t>Equipos de Comunicaciones para Redes Informáticas</t>
  </si>
  <si>
    <t>215-29-07-000-000-000</t>
  </si>
  <si>
    <t>Programas Informáticos</t>
  </si>
  <si>
    <t>215-29-07-001-000-000</t>
  </si>
  <si>
    <t>Programas Computacionales</t>
  </si>
  <si>
    <t>215-29-07-002-000-000</t>
  </si>
  <si>
    <t>Sistema de Información</t>
  </si>
  <si>
    <t>215-29-99-000-000-000</t>
  </si>
  <si>
    <t>Otros Activos no Financieros</t>
  </si>
  <si>
    <t>215-31-00-000-000-000</t>
  </si>
  <si>
    <t>C x P Iniciativas de Inversión</t>
  </si>
  <si>
    <t>215-31-01-000-000-000</t>
  </si>
  <si>
    <t>Estudios Básicos</t>
  </si>
  <si>
    <t>215-31-01-001-000-000</t>
  </si>
  <si>
    <t>Gastos Administrativos</t>
  </si>
  <si>
    <t>215-31-01-002-000-000</t>
  </si>
  <si>
    <t>Consultorías</t>
  </si>
  <si>
    <t>215-31-01-002-001-000</t>
  </si>
  <si>
    <t>Diseño, Estudio Mecanica Suelo Pavimentación Participativo varias calles de Renaico</t>
  </si>
  <si>
    <t>215-31-01-003-000-000</t>
  </si>
  <si>
    <t>Creditos a Proveedores</t>
  </si>
  <si>
    <t>215-31-02-000-000-000</t>
  </si>
  <si>
    <t>Proyectos</t>
  </si>
  <si>
    <t>215-31-02-001-000-000</t>
  </si>
  <si>
    <t>215-31-02-002-000-000</t>
  </si>
  <si>
    <t>215-31-02-003-000-000</t>
  </si>
  <si>
    <t>215-31-02-004-000-000</t>
  </si>
  <si>
    <t>215-31-02-005-000-000</t>
  </si>
  <si>
    <t>Equipamiento</t>
  </si>
  <si>
    <t>215-31-02-006-000-000</t>
  </si>
  <si>
    <t>Equipos</t>
  </si>
  <si>
    <t>215-31-02-007-000-000</t>
  </si>
  <si>
    <t>215-31-02-999-000-000</t>
  </si>
  <si>
    <t>Otros Gastos</t>
  </si>
  <si>
    <t>215-31-02-999-001-000</t>
  </si>
  <si>
    <t>Aporte a Proyectos PMU</t>
  </si>
  <si>
    <t>215-31-03-000-000-000</t>
  </si>
  <si>
    <t>Programas de Inversión</t>
  </si>
  <si>
    <t>215-31-03-001-000-000</t>
  </si>
  <si>
    <t>215-31-03-002-000-000</t>
  </si>
  <si>
    <t>215-31-03-003-000-000</t>
  </si>
  <si>
    <t>Contratación del Programa</t>
  </si>
  <si>
    <t>215-32-00-000-000-000</t>
  </si>
  <si>
    <t>C x P Préstamos</t>
  </si>
  <si>
    <t>215-33-00-000-000-000</t>
  </si>
  <si>
    <t>C x P Transferencias de Capital</t>
  </si>
  <si>
    <t>215-33-01-000-000-000</t>
  </si>
  <si>
    <t>215-33-03-000-000-000</t>
  </si>
  <si>
    <t>215-33-03-001-000-000</t>
  </si>
  <si>
    <t>A los Servicios Regionales de Vivienda y Urbanización</t>
  </si>
  <si>
    <t>215-33-03-001-001-000</t>
  </si>
  <si>
    <t>Programa Pavimentos Participativos</t>
  </si>
  <si>
    <t>215-33-03-001-002-000</t>
  </si>
  <si>
    <t>Programa Mejoramiento Condominios Sociales</t>
  </si>
  <si>
    <t>215-33-03-001-003-000</t>
  </si>
  <si>
    <t>Programa Rehabilitación de Espacios Públicos</t>
  </si>
  <si>
    <t>215-33-03-001-004-000</t>
  </si>
  <si>
    <t>Proyectos Urbanos</t>
  </si>
  <si>
    <t>215-33-03-099-000-000</t>
  </si>
  <si>
    <t>215-34-00-000-000-000</t>
  </si>
  <si>
    <t>C x P Servicio de La Deuda</t>
  </si>
  <si>
    <t>215-34-01-000-000-000</t>
  </si>
  <si>
    <t>Amortización Deuda Interna</t>
  </si>
  <si>
    <t>215-34-01-003-000-000</t>
  </si>
  <si>
    <t>Credito a Proveedores</t>
  </si>
  <si>
    <t>215-34-01-003-001-000</t>
  </si>
  <si>
    <t>Leasing Retroexcavadora</t>
  </si>
  <si>
    <t>215-34-07-000-000-000</t>
  </si>
  <si>
    <t>Deuda Flotante</t>
  </si>
  <si>
    <t>TOTALES</t>
  </si>
  <si>
    <t>215-21-01-001-002-001</t>
  </si>
  <si>
    <t>Asignación de Experiencia, Art. 48 Ley N°19.07</t>
  </si>
  <si>
    <t>215-21-01-001-004-004</t>
  </si>
  <si>
    <t>Complemento de Zona</t>
  </si>
  <si>
    <t>215-21-01-001-009-002</t>
  </si>
  <si>
    <t>Unidad de Mejoramiento Profesional, Art. 54 y sgte.</t>
  </si>
  <si>
    <t>215-21-01-001-009-003</t>
  </si>
  <si>
    <t>Bonificación Proporcional, Art. 8 Ley N° 19.410</t>
  </si>
  <si>
    <t>215-21-01-001-009-004</t>
  </si>
  <si>
    <t>Bonificación Especial Profesores Encargados de E</t>
  </si>
  <si>
    <t>215-21-01-001-014-005</t>
  </si>
  <si>
    <t>Bonificación Art. 3, Ley N° 19.200</t>
  </si>
  <si>
    <t>215-21-01-001-014-007</t>
  </si>
  <si>
    <t>Remuneración Adicional, Art. 3° transitorio, Ley</t>
  </si>
  <si>
    <t>215-21-01-001-014-999</t>
  </si>
  <si>
    <t>Otras Asignaciones Compensatorias</t>
  </si>
  <si>
    <t>215-21-01-001-019-002</t>
  </si>
  <si>
    <t>Asignación de Responsabilidad Directiva</t>
  </si>
  <si>
    <t>215-21-01-001-019-003</t>
  </si>
  <si>
    <t>Asignación de Responsabilidad Técnico Pedagógica</t>
  </si>
  <si>
    <t>215-21-01-001-028-001</t>
  </si>
  <si>
    <t>Asignación por desempeño en condiciones difíciles</t>
  </si>
  <si>
    <t>215-21-01-001-031-001</t>
  </si>
  <si>
    <t>Asignación de Perfeccionamiento, Art. 49, Ley N°</t>
  </si>
  <si>
    <t>215-21-01-001-999</t>
  </si>
  <si>
    <t xml:space="preserve">Otras Asignaciones  </t>
  </si>
  <si>
    <t>215-21-01-003-003-003</t>
  </si>
  <si>
    <t>Asignación Especial de Incentivo Profesional, Art.</t>
  </si>
  <si>
    <t>215-21-02-001-002-001</t>
  </si>
  <si>
    <t>215-21-02-001-004-003</t>
  </si>
  <si>
    <t>215-21-02-001-009-002</t>
  </si>
  <si>
    <t>215-21-02-001-009-003</t>
  </si>
  <si>
    <t>215-21-02-001-013-005</t>
  </si>
  <si>
    <t>215-21-02-001-028-001</t>
  </si>
  <si>
    <t>215-21-02-001-030-001</t>
  </si>
  <si>
    <t>215-21-03-999-001</t>
  </si>
  <si>
    <t>Asignación Art. 1 Ley N° 19.464</t>
  </si>
  <si>
    <t>Asignación de Experiencia</t>
  </si>
  <si>
    <t>215-21-01-001-004-002</t>
  </si>
  <si>
    <t>Asignación de zona Art. 26 Ley N° 19378</t>
  </si>
  <si>
    <t>215-21-01-001-009-007</t>
  </si>
  <si>
    <t>Asignación Especial Transitoria</t>
  </si>
  <si>
    <t>215-21-01-001-011-001</t>
  </si>
  <si>
    <t>Asignación Responsabilidad Directiva</t>
  </si>
  <si>
    <t>215-21-01-001-028-002</t>
  </si>
  <si>
    <t>Asignación por desempeño difícil, Art. 28,Ley 1</t>
  </si>
  <si>
    <t>215-21-01-001-044-001</t>
  </si>
  <si>
    <t>Asignación A.P.S. Art. 23 y 25 Ley 19378</t>
  </si>
  <si>
    <t>Otras Asignaciones suplementarias</t>
  </si>
  <si>
    <t>215-21-01-003-003-005</t>
  </si>
  <si>
    <t>Asignación por mérito Art. 30 Ley N° 193</t>
  </si>
  <si>
    <t>215-21-02-001-004-002</t>
  </si>
  <si>
    <t>Asignación de Zona, Art. 26 Ley 19378</t>
  </si>
  <si>
    <t>215-21-02-001-009-007</t>
  </si>
  <si>
    <t>215-21-02-001-011-001</t>
  </si>
  <si>
    <t>Asignación Movilización Art. 47 Letra</t>
  </si>
  <si>
    <t>215-21-02-001-027-002</t>
  </si>
  <si>
    <t>215-21-02-001-042-001</t>
  </si>
  <si>
    <t>215-21-02-001-013-999</t>
  </si>
  <si>
    <t>215-21-01-003-002-002</t>
  </si>
  <si>
    <t>Asignación variable por desempeño</t>
  </si>
  <si>
    <t>215-21-01-003-002-003</t>
  </si>
  <si>
    <t>Asignación de desarrollo y estímulo</t>
  </si>
  <si>
    <t>215-21-02-003-002-002</t>
  </si>
  <si>
    <t>215-21-02-003-002-003</t>
  </si>
  <si>
    <t>215-21-02-001-018-001</t>
  </si>
  <si>
    <t>218-21-03-005</t>
  </si>
  <si>
    <t>Suplentecias y reemplasos</t>
  </si>
  <si>
    <t>215-21-02-001-999</t>
  </si>
  <si>
    <t>Otras Asignaciones</t>
  </si>
  <si>
    <t>215-21-04-003-002-000</t>
  </si>
  <si>
    <t>Gastos por comisiones y Representaciones del Municipio</t>
  </si>
  <si>
    <t>215-21-04-003-003-000</t>
  </si>
  <si>
    <t>Asignación por Desempeño en Condiciones dificiles</t>
  </si>
  <si>
    <t>Asignación por desempeño en condiciones dificiles</t>
  </si>
  <si>
    <t>215-21-03-004-001</t>
  </si>
  <si>
    <t>Sueldos</t>
  </si>
  <si>
    <t>215-21-03-004-002</t>
  </si>
  <si>
    <t>215-21-03-004-003</t>
  </si>
  <si>
    <t>GASTOS MENSUALES AÑO 2010</t>
  </si>
  <si>
    <t>215-21-01-001-009-001</t>
  </si>
  <si>
    <t>Monto Fijo complementario Art. 3 Ley N° 19.278</t>
  </si>
  <si>
    <t>215-21-01-003-001-002</t>
  </si>
  <si>
    <t>Bonificacion de Excelencia</t>
  </si>
  <si>
    <t>Asignacion variable Desempeño colectivo</t>
  </si>
  <si>
    <t>215-21-02-003-001-002</t>
  </si>
  <si>
    <t>Bonificacion Excelencia</t>
  </si>
  <si>
    <t>215-21-03-004-004</t>
  </si>
  <si>
    <t>215-21-03-999-999</t>
  </si>
  <si>
    <t>215-21-01-001-031-002</t>
  </si>
  <si>
    <t>Asignancion por Titulo Art. 42 ley 19.</t>
  </si>
  <si>
    <t>215-21-02-001-030-002</t>
  </si>
  <si>
    <t>Asignación Post Titulo Art. 42 ley 19.</t>
  </si>
  <si>
    <t>215-24-03-092-001-000</t>
  </si>
  <si>
    <t>Art.14N° 6 Ley 19.695</t>
  </si>
  <si>
    <t>215-21-01-005-003-002</t>
  </si>
  <si>
    <t>BONO DOCENTE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</si>
</sst>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42">
    <font>
      <sz val="10"/>
      <name val="Arial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2" fillId="4" borderId="10" xfId="0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vertical="top" wrapText="1"/>
    </xf>
    <xf numFmtId="3" fontId="2" fillId="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top" wrapText="1"/>
    </xf>
    <xf numFmtId="3" fontId="2" fillId="35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right" vertical="top" wrapText="1"/>
    </xf>
    <xf numFmtId="3" fontId="2" fillId="4" borderId="10" xfId="0" applyNumberFormat="1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5" borderId="1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6" fillId="34" borderId="11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4" borderId="12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4" borderId="12" xfId="0" applyFont="1" applyFill="1" applyBorder="1" applyAlignment="1">
      <alignment horizontal="center"/>
    </xf>
    <xf numFmtId="3" fontId="7" fillId="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horizontal="right"/>
    </xf>
    <xf numFmtId="3" fontId="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3"/>
  <sheetViews>
    <sheetView zoomScalePageLayoutView="0" workbookViewId="0" topLeftCell="A1">
      <pane xSplit="2" ySplit="5" topLeftCell="G24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1.7109375" style="0" customWidth="1"/>
    <col min="2" max="2" width="47.57421875" style="0" customWidth="1"/>
    <col min="3" max="3" width="10.421875" style="0" customWidth="1"/>
    <col min="4" max="4" width="11.8515625" style="0" customWidth="1"/>
    <col min="8" max="8" width="12.140625" style="0" customWidth="1"/>
    <col min="9" max="9" width="9.8515625" style="38" customWidth="1"/>
    <col min="10" max="10" width="10.421875" style="38" customWidth="1"/>
    <col min="11" max="11" width="11.57421875" style="0" customWidth="1"/>
    <col min="12" max="12" width="11.140625" style="38" customWidth="1"/>
    <col min="13" max="13" width="12.140625" style="51" bestFit="1" customWidth="1"/>
    <col min="14" max="14" width="11.140625" style="45" bestFit="1" customWidth="1"/>
  </cols>
  <sheetData>
    <row r="2" spans="2:12" ht="12.75">
      <c r="B2" s="69" t="s">
        <v>583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4" ht="12.75">
      <c r="A4" s="56" t="s">
        <v>0</v>
      </c>
      <c r="B4" s="60" t="s">
        <v>69</v>
      </c>
      <c r="C4" s="61" t="s">
        <v>70</v>
      </c>
      <c r="D4" s="61" t="s">
        <v>71</v>
      </c>
      <c r="E4" s="39" t="s">
        <v>72</v>
      </c>
      <c r="F4" s="39" t="s">
        <v>73</v>
      </c>
      <c r="G4" s="39" t="s">
        <v>74</v>
      </c>
      <c r="H4" s="39" t="s">
        <v>75</v>
      </c>
      <c r="I4" s="39" t="s">
        <v>76</v>
      </c>
      <c r="J4" s="39" t="s">
        <v>77</v>
      </c>
      <c r="K4" s="39" t="s">
        <v>78</v>
      </c>
      <c r="L4" s="39" t="s">
        <v>79</v>
      </c>
      <c r="M4" s="39" t="s">
        <v>80</v>
      </c>
      <c r="N4" s="39" t="s">
        <v>81</v>
      </c>
    </row>
    <row r="5" spans="1:14" ht="12.75">
      <c r="A5" s="1" t="s">
        <v>82</v>
      </c>
      <c r="B5" s="2" t="s">
        <v>83</v>
      </c>
      <c r="C5" s="17"/>
      <c r="D5" s="26"/>
      <c r="E5" s="31"/>
      <c r="F5" s="34"/>
      <c r="G5" s="31"/>
      <c r="H5" s="26"/>
      <c r="I5" s="32"/>
      <c r="J5" s="37"/>
      <c r="K5" s="33"/>
      <c r="L5" s="35"/>
      <c r="M5" s="46"/>
      <c r="N5" s="40"/>
    </row>
    <row r="6" spans="1:14" s="8" customFormat="1" ht="12.75">
      <c r="A6" s="4" t="s">
        <v>84</v>
      </c>
      <c r="B6" s="5" t="s">
        <v>85</v>
      </c>
      <c r="C6" s="7">
        <f>SUM(C7:C52)</f>
        <v>20677141</v>
      </c>
      <c r="D6" s="7">
        <f aca="true" t="shared" si="0" ref="D6:M6">SUM(D7:D52)</f>
        <v>17824716</v>
      </c>
      <c r="E6" s="30">
        <f t="shared" si="0"/>
        <v>45666170</v>
      </c>
      <c r="F6" s="7">
        <f t="shared" si="0"/>
        <v>21949208</v>
      </c>
      <c r="G6" s="7">
        <f>SUM(G7:G52)</f>
        <v>22413763</v>
      </c>
      <c r="H6" s="7">
        <f t="shared" si="0"/>
        <v>20449342</v>
      </c>
      <c r="I6" s="30">
        <f t="shared" si="0"/>
        <v>21981011</v>
      </c>
      <c r="J6" s="30">
        <v>17924557</v>
      </c>
      <c r="K6" s="7">
        <f>SUM(K7:K52)</f>
        <v>19854675</v>
      </c>
      <c r="L6" s="30">
        <f t="shared" si="0"/>
        <v>22439072</v>
      </c>
      <c r="M6" s="30">
        <f t="shared" si="0"/>
        <v>19121938</v>
      </c>
      <c r="N6" s="7">
        <f>SUM(N7:N52)</f>
        <v>28623007</v>
      </c>
    </row>
    <row r="7" spans="1:14" ht="12.75">
      <c r="A7" s="1" t="s">
        <v>86</v>
      </c>
      <c r="B7" s="2" t="s">
        <v>87</v>
      </c>
      <c r="C7" s="19"/>
      <c r="D7" s="26"/>
      <c r="E7" s="32"/>
      <c r="F7" s="37"/>
      <c r="G7" s="32"/>
      <c r="H7" s="26"/>
      <c r="I7" s="32"/>
      <c r="J7" s="37"/>
      <c r="K7" s="33"/>
      <c r="L7" s="35"/>
      <c r="M7" s="47"/>
      <c r="N7" s="41"/>
    </row>
    <row r="8" spans="1:14" ht="12.75">
      <c r="A8" s="1" t="s">
        <v>88</v>
      </c>
      <c r="B8" s="2" t="s">
        <v>89</v>
      </c>
      <c r="C8" s="19"/>
      <c r="D8" s="26"/>
      <c r="E8" s="32"/>
      <c r="F8" s="37"/>
      <c r="G8" s="32"/>
      <c r="H8" s="26"/>
      <c r="I8" s="32"/>
      <c r="J8" s="37"/>
      <c r="K8" s="33"/>
      <c r="L8" s="35"/>
      <c r="M8" s="47"/>
      <c r="N8" s="41"/>
    </row>
    <row r="9" spans="1:14" ht="12.75">
      <c r="A9" s="1" t="s">
        <v>90</v>
      </c>
      <c r="B9" s="2" t="s">
        <v>3</v>
      </c>
      <c r="C9" s="19">
        <v>4584300</v>
      </c>
      <c r="D9" s="27">
        <v>4542991</v>
      </c>
      <c r="E9" s="33">
        <v>4580578</v>
      </c>
      <c r="F9" s="35">
        <v>4580578</v>
      </c>
      <c r="G9" s="33">
        <v>4689581</v>
      </c>
      <c r="H9" s="27">
        <v>4693340</v>
      </c>
      <c r="I9" s="33">
        <v>4693340</v>
      </c>
      <c r="J9" s="35">
        <v>4580578</v>
      </c>
      <c r="K9" s="33">
        <v>4693340</v>
      </c>
      <c r="L9" s="35">
        <v>4693340</v>
      </c>
      <c r="M9" s="48">
        <v>4783256</v>
      </c>
      <c r="N9" s="42">
        <v>4973469</v>
      </c>
    </row>
    <row r="10" spans="1:14" ht="12.75">
      <c r="A10" s="1" t="s">
        <v>91</v>
      </c>
      <c r="B10" s="2" t="s">
        <v>92</v>
      </c>
      <c r="C10" s="19"/>
      <c r="D10" s="27"/>
      <c r="E10" s="33"/>
      <c r="F10" s="35"/>
      <c r="G10" s="33"/>
      <c r="H10" s="27"/>
      <c r="I10" s="33"/>
      <c r="J10" s="35"/>
      <c r="K10" s="33"/>
      <c r="L10" s="35"/>
      <c r="M10" s="48"/>
      <c r="N10" s="42"/>
    </row>
    <row r="11" spans="1:14" ht="25.5">
      <c r="A11" s="1" t="s">
        <v>4</v>
      </c>
      <c r="B11" s="2" t="s">
        <v>5</v>
      </c>
      <c r="C11" s="19">
        <v>359886</v>
      </c>
      <c r="D11" s="27">
        <v>353346</v>
      </c>
      <c r="E11" s="33">
        <v>353346</v>
      </c>
      <c r="F11" s="35">
        <v>353346</v>
      </c>
      <c r="G11" s="33">
        <v>359886</v>
      </c>
      <c r="H11" s="27">
        <v>360111</v>
      </c>
      <c r="I11" s="33">
        <v>360111</v>
      </c>
      <c r="J11" s="35">
        <v>360111</v>
      </c>
      <c r="K11" s="33">
        <v>360111</v>
      </c>
      <c r="L11" s="35">
        <v>360111</v>
      </c>
      <c r="M11" s="48">
        <v>360090</v>
      </c>
      <c r="N11" s="42">
        <v>375215</v>
      </c>
    </row>
    <row r="12" spans="1:14" ht="12.75">
      <c r="A12" s="1" t="s">
        <v>93</v>
      </c>
      <c r="B12" s="2" t="s">
        <v>94</v>
      </c>
      <c r="C12" s="19"/>
      <c r="D12" s="27"/>
      <c r="E12" s="33"/>
      <c r="F12" s="35"/>
      <c r="G12" s="33"/>
      <c r="H12" s="27"/>
      <c r="I12" s="33"/>
      <c r="J12" s="35"/>
      <c r="K12" s="33"/>
      <c r="L12" s="35"/>
      <c r="M12" s="48"/>
      <c r="N12" s="42"/>
    </row>
    <row r="13" spans="1:14" ht="12.75">
      <c r="A13" s="1" t="s">
        <v>6</v>
      </c>
      <c r="B13" s="2" t="s">
        <v>7</v>
      </c>
      <c r="C13" s="19">
        <v>915576</v>
      </c>
      <c r="D13" s="27">
        <v>906901</v>
      </c>
      <c r="E13" s="33">
        <v>914794</v>
      </c>
      <c r="F13" s="35">
        <v>914794</v>
      </c>
      <c r="G13" s="33">
        <v>937685</v>
      </c>
      <c r="H13" s="27">
        <v>938474</v>
      </c>
      <c r="I13" s="33">
        <v>938474</v>
      </c>
      <c r="J13" s="35">
        <v>914794</v>
      </c>
      <c r="K13" s="33">
        <v>938474</v>
      </c>
      <c r="L13" s="35">
        <v>938474</v>
      </c>
      <c r="M13" s="48">
        <v>1002336</v>
      </c>
      <c r="N13" s="42">
        <v>1044427</v>
      </c>
    </row>
    <row r="14" spans="1:14" ht="12.75">
      <c r="A14" s="1" t="s">
        <v>95</v>
      </c>
      <c r="B14" s="2" t="s">
        <v>96</v>
      </c>
      <c r="C14" s="19"/>
      <c r="D14" s="27"/>
      <c r="E14" s="33"/>
      <c r="F14" s="35"/>
      <c r="G14" s="33"/>
      <c r="H14" s="27"/>
      <c r="I14" s="33"/>
      <c r="J14" s="35"/>
      <c r="K14" s="33"/>
      <c r="L14" s="35"/>
      <c r="M14" s="48"/>
      <c r="N14" s="42"/>
    </row>
    <row r="15" spans="1:14" ht="12.75">
      <c r="A15" s="1" t="s">
        <v>97</v>
      </c>
      <c r="B15" s="2" t="s">
        <v>98</v>
      </c>
      <c r="C15" s="19"/>
      <c r="D15" s="27"/>
      <c r="E15" s="33"/>
      <c r="F15" s="35"/>
      <c r="G15" s="33"/>
      <c r="H15" s="27"/>
      <c r="I15" s="33"/>
      <c r="J15" s="35"/>
      <c r="K15" s="33"/>
      <c r="L15" s="35"/>
      <c r="M15" s="48"/>
      <c r="N15" s="42"/>
    </row>
    <row r="16" spans="1:14" ht="12.75">
      <c r="A16" s="1" t="s">
        <v>8</v>
      </c>
      <c r="B16" s="2" t="s">
        <v>9</v>
      </c>
      <c r="C16" s="19">
        <v>4556189</v>
      </c>
      <c r="D16" s="27">
        <v>4527216</v>
      </c>
      <c r="E16" s="33">
        <v>4548003</v>
      </c>
      <c r="F16" s="35">
        <v>4548003</v>
      </c>
      <c r="G16" s="33">
        <v>4608284</v>
      </c>
      <c r="H16" s="27">
        <v>4610363</v>
      </c>
      <c r="I16" s="33">
        <v>4610363</v>
      </c>
      <c r="J16" s="35">
        <v>4548003</v>
      </c>
      <c r="K16" s="33">
        <v>4610363</v>
      </c>
      <c r="L16" s="35">
        <v>4610363</v>
      </c>
      <c r="M16" s="48">
        <v>4719162</v>
      </c>
      <c r="N16" s="42">
        <v>4917362</v>
      </c>
    </row>
    <row r="17" spans="1:14" ht="12.75">
      <c r="A17" s="1" t="s">
        <v>99</v>
      </c>
      <c r="B17" s="2" t="s">
        <v>100</v>
      </c>
      <c r="C17" s="19"/>
      <c r="D17" s="27"/>
      <c r="E17" s="33"/>
      <c r="F17" s="35"/>
      <c r="G17" s="33"/>
      <c r="H17" s="27"/>
      <c r="I17" s="33"/>
      <c r="J17" s="35"/>
      <c r="K17" s="33"/>
      <c r="L17" s="35"/>
      <c r="M17" s="48"/>
      <c r="N17" s="42"/>
    </row>
    <row r="18" spans="1:14" ht="12.75">
      <c r="A18" s="1" t="s">
        <v>101</v>
      </c>
      <c r="B18" s="2" t="s">
        <v>102</v>
      </c>
      <c r="C18" s="19"/>
      <c r="D18" s="27"/>
      <c r="E18" s="33"/>
      <c r="F18" s="35"/>
      <c r="G18" s="33"/>
      <c r="H18" s="27"/>
      <c r="I18" s="33"/>
      <c r="J18" s="35"/>
      <c r="K18" s="33"/>
      <c r="L18" s="35"/>
      <c r="M18" s="48"/>
      <c r="N18" s="42"/>
    </row>
    <row r="19" spans="1:14" ht="12.75">
      <c r="A19" s="1" t="s">
        <v>10</v>
      </c>
      <c r="B19" s="2" t="s">
        <v>11</v>
      </c>
      <c r="C19" s="19">
        <v>1006154</v>
      </c>
      <c r="D19" s="27">
        <v>991836</v>
      </c>
      <c r="E19" s="33">
        <v>1006778</v>
      </c>
      <c r="F19" s="35">
        <v>1006778</v>
      </c>
      <c r="G19" s="33">
        <v>1050109</v>
      </c>
      <c r="H19" s="27">
        <v>1051603</v>
      </c>
      <c r="I19" s="33">
        <v>1051603</v>
      </c>
      <c r="J19" s="35">
        <v>1006778</v>
      </c>
      <c r="K19" s="33">
        <v>1051603</v>
      </c>
      <c r="L19" s="35">
        <v>1051603</v>
      </c>
      <c r="M19" s="48">
        <v>1049894</v>
      </c>
      <c r="N19" s="42">
        <v>1093994</v>
      </c>
    </row>
    <row r="20" spans="1:14" ht="12.75" customHeight="1">
      <c r="A20" s="1" t="s">
        <v>103</v>
      </c>
      <c r="B20" s="2" t="s">
        <v>104</v>
      </c>
      <c r="C20" s="19"/>
      <c r="D20" s="27"/>
      <c r="E20" s="33"/>
      <c r="F20" s="35"/>
      <c r="G20" s="33"/>
      <c r="H20" s="27"/>
      <c r="I20" s="33"/>
      <c r="J20" s="35"/>
      <c r="K20" s="33"/>
      <c r="L20" s="35"/>
      <c r="M20" s="48"/>
      <c r="N20" s="42"/>
    </row>
    <row r="21" spans="1:14" ht="12.75" customHeight="1">
      <c r="A21" s="1" t="s">
        <v>12</v>
      </c>
      <c r="B21" s="2" t="s">
        <v>13</v>
      </c>
      <c r="C21" s="19">
        <v>10000</v>
      </c>
      <c r="D21" s="27">
        <v>10000</v>
      </c>
      <c r="E21" s="33">
        <v>10000</v>
      </c>
      <c r="F21" s="35">
        <v>10000</v>
      </c>
      <c r="G21" s="33">
        <v>10000</v>
      </c>
      <c r="H21" s="27">
        <v>10000</v>
      </c>
      <c r="I21" s="33">
        <v>10000</v>
      </c>
      <c r="J21" s="35">
        <v>10000</v>
      </c>
      <c r="K21" s="33">
        <v>10000</v>
      </c>
      <c r="L21" s="35">
        <v>10000</v>
      </c>
      <c r="M21" s="48"/>
      <c r="N21" s="42">
        <v>20000</v>
      </c>
    </row>
    <row r="22" spans="1:14" ht="12.75">
      <c r="A22" s="1" t="s">
        <v>105</v>
      </c>
      <c r="B22" s="2" t="s">
        <v>106</v>
      </c>
      <c r="C22" s="19"/>
      <c r="D22" s="27"/>
      <c r="E22" s="33"/>
      <c r="F22" s="35"/>
      <c r="G22" s="33"/>
      <c r="H22" s="27"/>
      <c r="I22" s="33"/>
      <c r="J22" s="35"/>
      <c r="K22" s="33"/>
      <c r="L22" s="35"/>
      <c r="M22" s="48"/>
      <c r="N22" s="42"/>
    </row>
    <row r="23" spans="1:14" ht="12.75">
      <c r="A23" s="1" t="s">
        <v>14</v>
      </c>
      <c r="B23" s="2" t="s">
        <v>15</v>
      </c>
      <c r="C23" s="19">
        <v>985620</v>
      </c>
      <c r="D23" s="27">
        <v>975611</v>
      </c>
      <c r="E23" s="33">
        <v>27384550</v>
      </c>
      <c r="F23" s="35">
        <v>983128</v>
      </c>
      <c r="G23" s="33">
        <v>1006564</v>
      </c>
      <c r="H23" s="27">
        <v>2391019</v>
      </c>
      <c r="I23" s="33">
        <v>1007372</v>
      </c>
      <c r="J23" s="35">
        <v>984820</v>
      </c>
      <c r="K23" s="33">
        <v>1007372</v>
      </c>
      <c r="L23" s="35">
        <v>1007372</v>
      </c>
      <c r="M23" s="48">
        <v>1026192</v>
      </c>
      <c r="N23" s="42">
        <v>1069301</v>
      </c>
    </row>
    <row r="24" spans="1:14" ht="12.75">
      <c r="A24" s="1" t="s">
        <v>16</v>
      </c>
      <c r="B24" s="2" t="s">
        <v>17</v>
      </c>
      <c r="C24" s="19">
        <v>379749</v>
      </c>
      <c r="D24" s="27">
        <v>377452</v>
      </c>
      <c r="E24" s="33">
        <v>379023</v>
      </c>
      <c r="F24" s="35">
        <v>379023</v>
      </c>
      <c r="G24" s="33">
        <v>383579</v>
      </c>
      <c r="H24" s="27">
        <v>383736</v>
      </c>
      <c r="I24" s="33">
        <v>383736</v>
      </c>
      <c r="J24" s="35">
        <v>379023</v>
      </c>
      <c r="K24" s="33">
        <v>383736</v>
      </c>
      <c r="L24" s="35">
        <v>383736</v>
      </c>
      <c r="M24" s="48">
        <v>394783</v>
      </c>
      <c r="N24" s="42">
        <v>411367</v>
      </c>
    </row>
    <row r="25" spans="1:14" ht="12.75">
      <c r="A25" s="1" t="s">
        <v>18</v>
      </c>
      <c r="B25" s="2" t="s">
        <v>19</v>
      </c>
      <c r="C25" s="19">
        <v>961803</v>
      </c>
      <c r="D25" s="27">
        <v>955841</v>
      </c>
      <c r="E25" s="33">
        <v>960087</v>
      </c>
      <c r="F25" s="35">
        <v>960087</v>
      </c>
      <c r="G25" s="33">
        <v>972400</v>
      </c>
      <c r="H25" s="27">
        <v>972825</v>
      </c>
      <c r="I25" s="33">
        <v>972825</v>
      </c>
      <c r="J25" s="35">
        <v>960087</v>
      </c>
      <c r="K25" s="33">
        <v>972825</v>
      </c>
      <c r="L25" s="35">
        <v>972825</v>
      </c>
      <c r="M25" s="48">
        <v>1000586</v>
      </c>
      <c r="N25" s="42">
        <v>1042616</v>
      </c>
    </row>
    <row r="26" spans="1:14" ht="12.75">
      <c r="A26" s="1" t="s">
        <v>107</v>
      </c>
      <c r="B26" s="2" t="s">
        <v>108</v>
      </c>
      <c r="C26" s="19"/>
      <c r="D26" s="27"/>
      <c r="E26" s="33"/>
      <c r="F26" s="35"/>
      <c r="G26" s="33"/>
      <c r="H26" s="27"/>
      <c r="I26" s="33"/>
      <c r="J26" s="35"/>
      <c r="K26" s="33"/>
      <c r="L26" s="35"/>
      <c r="M26" s="48"/>
      <c r="N26" s="42"/>
    </row>
    <row r="27" spans="1:14" ht="12.75">
      <c r="A27" s="1" t="s">
        <v>109</v>
      </c>
      <c r="B27" s="2" t="s">
        <v>110</v>
      </c>
      <c r="C27" s="19"/>
      <c r="D27" s="27"/>
      <c r="E27" s="33"/>
      <c r="F27" s="35"/>
      <c r="G27" s="33"/>
      <c r="H27" s="27"/>
      <c r="I27" s="33"/>
      <c r="J27" s="35"/>
      <c r="K27" s="33"/>
      <c r="L27" s="35"/>
      <c r="M27" s="48"/>
      <c r="N27" s="42"/>
    </row>
    <row r="28" spans="1:14" ht="12.75">
      <c r="A28" s="1" t="s">
        <v>20</v>
      </c>
      <c r="B28" s="2" t="s">
        <v>21</v>
      </c>
      <c r="C28" s="19">
        <v>1123899</v>
      </c>
      <c r="D28" s="27">
        <v>1105830</v>
      </c>
      <c r="E28" s="33">
        <v>1125293</v>
      </c>
      <c r="F28" s="35">
        <v>1125293</v>
      </c>
      <c r="G28" s="33">
        <v>1181737</v>
      </c>
      <c r="H28" s="27">
        <v>1183683</v>
      </c>
      <c r="I28" s="33">
        <v>1183683</v>
      </c>
      <c r="J28" s="35">
        <v>1125293</v>
      </c>
      <c r="K28" s="33">
        <v>1183683</v>
      </c>
      <c r="L28" s="35">
        <v>1183683</v>
      </c>
      <c r="M28" s="48">
        <v>1186860</v>
      </c>
      <c r="N28" s="42">
        <v>1236710</v>
      </c>
    </row>
    <row r="29" spans="1:14" ht="12.75">
      <c r="A29" s="1" t="s">
        <v>111</v>
      </c>
      <c r="B29" s="2" t="s">
        <v>22</v>
      </c>
      <c r="C29" s="19">
        <v>1254657</v>
      </c>
      <c r="D29" s="27">
        <v>1254657</v>
      </c>
      <c r="E29" s="33">
        <v>1254657</v>
      </c>
      <c r="F29" s="35">
        <v>1254657</v>
      </c>
      <c r="G29" s="33">
        <v>1254657</v>
      </c>
      <c r="H29" s="27">
        <v>1254657</v>
      </c>
      <c r="I29" s="33">
        <v>1254657</v>
      </c>
      <c r="J29" s="35">
        <v>1254657</v>
      </c>
      <c r="K29" s="33">
        <v>1254657</v>
      </c>
      <c r="L29" s="35">
        <v>1254657</v>
      </c>
      <c r="M29" s="48">
        <v>1254657</v>
      </c>
      <c r="N29" s="42">
        <v>1254657</v>
      </c>
    </row>
    <row r="30" spans="1:14" ht="12.75">
      <c r="A30" s="1" t="s">
        <v>112</v>
      </c>
      <c r="B30" s="2" t="s">
        <v>113</v>
      </c>
      <c r="C30" s="19"/>
      <c r="D30" s="27"/>
      <c r="E30" s="33"/>
      <c r="F30" s="35"/>
      <c r="G30" s="33"/>
      <c r="H30" s="27"/>
      <c r="I30" s="33"/>
      <c r="J30" s="35"/>
      <c r="K30" s="33"/>
      <c r="L30" s="35"/>
      <c r="M30" s="48"/>
      <c r="N30" s="42"/>
    </row>
    <row r="31" spans="1:14" ht="12.75">
      <c r="A31" s="1" t="s">
        <v>114</v>
      </c>
      <c r="B31" s="2" t="s">
        <v>115</v>
      </c>
      <c r="C31" s="19"/>
      <c r="D31" s="27"/>
      <c r="E31" s="33"/>
      <c r="F31" s="35">
        <v>3528192</v>
      </c>
      <c r="G31" s="33"/>
      <c r="H31" s="27"/>
      <c r="I31" s="33"/>
      <c r="J31" s="35"/>
      <c r="K31" s="33"/>
      <c r="L31" s="35"/>
      <c r="M31" s="48"/>
      <c r="N31" s="42"/>
    </row>
    <row r="32" spans="1:14" ht="12.75">
      <c r="A32" s="1" t="s">
        <v>116</v>
      </c>
      <c r="B32" s="2" t="s">
        <v>23</v>
      </c>
      <c r="C32" s="19">
        <v>391042</v>
      </c>
      <c r="D32" s="27">
        <v>376348</v>
      </c>
      <c r="E32" s="33">
        <v>913710</v>
      </c>
      <c r="F32" s="35">
        <v>390883</v>
      </c>
      <c r="G32" s="33">
        <v>481834</v>
      </c>
      <c r="H32" s="27">
        <v>430018</v>
      </c>
      <c r="I32" s="33">
        <v>483492</v>
      </c>
      <c r="J32" s="35">
        <v>390069</v>
      </c>
      <c r="K32" s="33">
        <v>412543</v>
      </c>
      <c r="L32" s="35">
        <v>488260</v>
      </c>
      <c r="M32" s="48">
        <v>411518</v>
      </c>
      <c r="N32" s="42">
        <v>490955</v>
      </c>
    </row>
    <row r="33" spans="1:14" ht="12.75">
      <c r="A33" s="1" t="s">
        <v>117</v>
      </c>
      <c r="B33" s="2" t="s">
        <v>118</v>
      </c>
      <c r="C33" s="19"/>
      <c r="D33" s="27"/>
      <c r="E33" s="33"/>
      <c r="F33" s="35"/>
      <c r="G33" s="33"/>
      <c r="H33" s="27"/>
      <c r="I33" s="33"/>
      <c r="J33" s="35"/>
      <c r="K33" s="33"/>
      <c r="L33" s="35"/>
      <c r="M33" s="48"/>
      <c r="N33" s="42"/>
    </row>
    <row r="34" spans="1:14" ht="12.75">
      <c r="A34" s="1" t="s">
        <v>119</v>
      </c>
      <c r="B34" s="2" t="s">
        <v>120</v>
      </c>
      <c r="C34" s="19"/>
      <c r="D34" s="27"/>
      <c r="E34" s="33"/>
      <c r="F34" s="35"/>
      <c r="G34" s="33"/>
      <c r="H34" s="27"/>
      <c r="I34" s="33"/>
      <c r="J34" s="35"/>
      <c r="K34" s="33"/>
      <c r="L34" s="35"/>
      <c r="M34" s="48"/>
      <c r="N34" s="42"/>
    </row>
    <row r="35" spans="1:14" ht="25.5">
      <c r="A35" s="1" t="s">
        <v>121</v>
      </c>
      <c r="B35" s="2" t="s">
        <v>122</v>
      </c>
      <c r="C35" s="19"/>
      <c r="D35" s="27"/>
      <c r="E35" s="33"/>
      <c r="F35" s="35"/>
      <c r="G35" s="33">
        <v>657063</v>
      </c>
      <c r="H35" s="27">
        <v>7458</v>
      </c>
      <c r="I35" s="33">
        <v>664522</v>
      </c>
      <c r="J35" s="35"/>
      <c r="K35" s="33"/>
      <c r="L35" s="35">
        <v>2970261</v>
      </c>
      <c r="M35" s="48"/>
      <c r="N35" s="42">
        <v>2962333</v>
      </c>
    </row>
    <row r="36" spans="1:14" ht="12.75">
      <c r="A36" s="1" t="s">
        <v>123</v>
      </c>
      <c r="B36" s="2" t="s">
        <v>124</v>
      </c>
      <c r="C36" s="19"/>
      <c r="D36" s="27"/>
      <c r="E36" s="33"/>
      <c r="F36" s="35"/>
      <c r="G36" s="33"/>
      <c r="H36" s="27"/>
      <c r="I36" s="33"/>
      <c r="J36" s="35"/>
      <c r="K36" s="33"/>
      <c r="L36" s="35"/>
      <c r="M36" s="48"/>
      <c r="N36" s="42"/>
    </row>
    <row r="37" spans="1:14" ht="25.5">
      <c r="A37" s="1" t="s">
        <v>125</v>
      </c>
      <c r="B37" s="2" t="s">
        <v>122</v>
      </c>
      <c r="C37" s="19"/>
      <c r="D37" s="27"/>
      <c r="E37" s="33"/>
      <c r="F37" s="35"/>
      <c r="G37" s="33">
        <v>2937273</v>
      </c>
      <c r="H37" s="27">
        <v>32988</v>
      </c>
      <c r="I37" s="33">
        <v>2970261</v>
      </c>
      <c r="J37" s="35"/>
      <c r="K37" s="33"/>
      <c r="L37" s="35">
        <v>664522</v>
      </c>
      <c r="M37" s="48"/>
      <c r="N37" s="42">
        <v>389380</v>
      </c>
    </row>
    <row r="38" spans="1:14" ht="12.75">
      <c r="A38" s="1" t="s">
        <v>126</v>
      </c>
      <c r="B38" s="2" t="s">
        <v>127</v>
      </c>
      <c r="C38" s="19"/>
      <c r="D38" s="27"/>
      <c r="E38" s="33"/>
      <c r="F38" s="35"/>
      <c r="G38" s="33"/>
      <c r="H38" s="27"/>
      <c r="I38" s="33"/>
      <c r="J38" s="35"/>
      <c r="K38" s="33"/>
      <c r="L38" s="35"/>
      <c r="M38" s="48"/>
      <c r="N38" s="42"/>
    </row>
    <row r="39" spans="1:14" ht="12.75" customHeight="1">
      <c r="A39" s="1" t="s">
        <v>128</v>
      </c>
      <c r="B39" s="2" t="s">
        <v>122</v>
      </c>
      <c r="C39" s="19"/>
      <c r="D39" s="27"/>
      <c r="E39" s="33"/>
      <c r="F39" s="35"/>
      <c r="G39" s="33"/>
      <c r="H39" s="27"/>
      <c r="I39" s="33"/>
      <c r="J39" s="35"/>
      <c r="K39" s="33"/>
      <c r="L39" s="35"/>
      <c r="M39" s="48"/>
      <c r="N39" s="42"/>
    </row>
    <row r="40" spans="1:14" ht="25.5">
      <c r="A40" s="1" t="s">
        <v>129</v>
      </c>
      <c r="B40" s="2" t="s">
        <v>130</v>
      </c>
      <c r="C40" s="19"/>
      <c r="D40" s="27"/>
      <c r="E40" s="33"/>
      <c r="F40" s="35"/>
      <c r="G40" s="33"/>
      <c r="H40" s="27"/>
      <c r="I40" s="33"/>
      <c r="J40" s="35"/>
      <c r="K40" s="33"/>
      <c r="L40" s="35"/>
      <c r="M40" s="48"/>
      <c r="N40" s="42"/>
    </row>
    <row r="41" spans="1:14" ht="12.75">
      <c r="A41" s="1" t="s">
        <v>131</v>
      </c>
      <c r="B41" s="2" t="s">
        <v>132</v>
      </c>
      <c r="C41" s="19"/>
      <c r="D41" s="27"/>
      <c r="E41" s="33"/>
      <c r="F41" s="35"/>
      <c r="G41" s="33"/>
      <c r="H41" s="27"/>
      <c r="I41" s="33"/>
      <c r="J41" s="35"/>
      <c r="K41" s="33"/>
      <c r="L41" s="35"/>
      <c r="M41" s="48"/>
      <c r="N41" s="42"/>
    </row>
    <row r="42" spans="1:14" ht="12.75">
      <c r="A42" s="1" t="s">
        <v>133</v>
      </c>
      <c r="B42" s="2" t="s">
        <v>24</v>
      </c>
      <c r="C42" s="19">
        <v>847211</v>
      </c>
      <c r="D42" s="27">
        <v>1086883</v>
      </c>
      <c r="E42" s="33">
        <v>1150875</v>
      </c>
      <c r="F42" s="35">
        <v>1068695</v>
      </c>
      <c r="G42" s="33">
        <v>892028</v>
      </c>
      <c r="H42" s="27">
        <v>673032</v>
      </c>
      <c r="I42" s="33">
        <v>807448</v>
      </c>
      <c r="J42" s="35">
        <v>960653</v>
      </c>
      <c r="K42" s="33">
        <v>953352</v>
      </c>
      <c r="L42" s="35">
        <v>902103</v>
      </c>
      <c r="M42" s="48">
        <v>841519</v>
      </c>
      <c r="N42" s="42">
        <v>1010080</v>
      </c>
    </row>
    <row r="43" spans="1:14" ht="12.75">
      <c r="A43" s="1" t="s">
        <v>134</v>
      </c>
      <c r="B43" s="2" t="s">
        <v>38</v>
      </c>
      <c r="C43" s="19">
        <v>501055</v>
      </c>
      <c r="D43" s="27">
        <v>359804</v>
      </c>
      <c r="E43" s="33">
        <v>255911</v>
      </c>
      <c r="F43" s="35">
        <v>507930</v>
      </c>
      <c r="G43" s="33">
        <v>991083</v>
      </c>
      <c r="H43" s="27">
        <v>757222</v>
      </c>
      <c r="I43" s="33">
        <v>589124</v>
      </c>
      <c r="J43" s="35">
        <v>449691</v>
      </c>
      <c r="K43" s="33">
        <v>850416</v>
      </c>
      <c r="L43" s="35">
        <v>947762</v>
      </c>
      <c r="M43" s="48">
        <v>1091085</v>
      </c>
      <c r="N43" s="42">
        <v>835177</v>
      </c>
    </row>
    <row r="44" spans="1:14" ht="12.75">
      <c r="A44" s="1" t="s">
        <v>135</v>
      </c>
      <c r="B44" s="2" t="s">
        <v>136</v>
      </c>
      <c r="C44" s="19"/>
      <c r="D44" s="27"/>
      <c r="E44" s="33"/>
      <c r="F44" s="35"/>
      <c r="G44" s="33"/>
      <c r="H44" s="27"/>
      <c r="I44" s="33"/>
      <c r="J44" s="35"/>
      <c r="K44" s="33"/>
      <c r="L44" s="35"/>
      <c r="M44" s="48"/>
      <c r="N44" s="42"/>
    </row>
    <row r="45" spans="1:14" ht="12.75">
      <c r="A45" s="1" t="s">
        <v>137</v>
      </c>
      <c r="B45" s="2" t="s">
        <v>138</v>
      </c>
      <c r="C45" s="19"/>
      <c r="D45" s="27"/>
      <c r="E45" s="33"/>
      <c r="F45" s="35"/>
      <c r="G45" s="33"/>
      <c r="H45" s="27"/>
      <c r="I45" s="33"/>
      <c r="J45" s="35"/>
      <c r="K45" s="33"/>
      <c r="L45" s="35"/>
      <c r="M45" s="48"/>
      <c r="N45" s="42"/>
    </row>
    <row r="46" spans="1:14" ht="12.75">
      <c r="A46" s="1" t="s">
        <v>139</v>
      </c>
      <c r="B46" s="2" t="s">
        <v>140</v>
      </c>
      <c r="C46" s="19"/>
      <c r="D46" s="27"/>
      <c r="E46" s="33"/>
      <c r="F46" s="35"/>
      <c r="G46" s="33"/>
      <c r="H46" s="27"/>
      <c r="I46" s="33"/>
      <c r="J46" s="35"/>
      <c r="K46" s="33"/>
      <c r="L46" s="35"/>
      <c r="M46" s="48"/>
      <c r="N46" s="42"/>
    </row>
    <row r="47" spans="1:14" ht="12.75">
      <c r="A47" s="1" t="s">
        <v>141</v>
      </c>
      <c r="B47" s="2" t="s">
        <v>142</v>
      </c>
      <c r="C47" s="19"/>
      <c r="D47" s="27"/>
      <c r="E47" s="33"/>
      <c r="F47" s="35"/>
      <c r="G47" s="33"/>
      <c r="H47" s="27"/>
      <c r="I47" s="33"/>
      <c r="J47" s="35"/>
      <c r="K47" s="33">
        <v>1172200</v>
      </c>
      <c r="L47" s="35"/>
      <c r="M47" s="48"/>
      <c r="N47" s="42"/>
    </row>
    <row r="48" spans="1:14" ht="12.75">
      <c r="A48" s="1" t="s">
        <v>143</v>
      </c>
      <c r="B48" s="2" t="s">
        <v>144</v>
      </c>
      <c r="C48" s="19"/>
      <c r="D48" s="27"/>
      <c r="E48" s="33"/>
      <c r="F48" s="35"/>
      <c r="G48" s="33"/>
      <c r="H48" s="27"/>
      <c r="I48" s="33"/>
      <c r="J48" s="35"/>
      <c r="K48" s="33"/>
      <c r="L48" s="35"/>
      <c r="M48" s="48"/>
      <c r="N48" s="42">
        <v>873464</v>
      </c>
    </row>
    <row r="49" spans="1:14" ht="12.75">
      <c r="A49" s="1" t="s">
        <v>145</v>
      </c>
      <c r="B49" s="2" t="s">
        <v>146</v>
      </c>
      <c r="C49" s="19"/>
      <c r="D49" s="27"/>
      <c r="E49" s="33">
        <v>506037</v>
      </c>
      <c r="F49" s="35">
        <v>216873</v>
      </c>
      <c r="G49" s="33"/>
      <c r="H49" s="27">
        <v>698813</v>
      </c>
      <c r="I49" s="33"/>
      <c r="J49" s="35"/>
      <c r="K49" s="33"/>
      <c r="L49" s="35"/>
      <c r="M49" s="48"/>
      <c r="N49" s="42"/>
    </row>
    <row r="50" spans="1:14" ht="12.75">
      <c r="A50" s="1" t="s">
        <v>147</v>
      </c>
      <c r="B50" s="2" t="s">
        <v>148</v>
      </c>
      <c r="C50" s="19"/>
      <c r="D50" s="27"/>
      <c r="E50" s="33"/>
      <c r="F50" s="35"/>
      <c r="G50" s="33"/>
      <c r="H50" s="27"/>
      <c r="I50" s="33"/>
      <c r="J50" s="35"/>
      <c r="K50" s="33"/>
      <c r="L50" s="35"/>
      <c r="M50" s="48"/>
      <c r="N50" s="42"/>
    </row>
    <row r="51" spans="1:14" ht="12.75">
      <c r="A51" s="1" t="s">
        <v>149</v>
      </c>
      <c r="B51" s="2" t="s">
        <v>150</v>
      </c>
      <c r="C51" s="19">
        <v>2800000</v>
      </c>
      <c r="D51" s="27"/>
      <c r="E51" s="33"/>
      <c r="F51" s="35"/>
      <c r="G51" s="33"/>
      <c r="H51" s="27"/>
      <c r="I51" s="33"/>
      <c r="J51" s="35"/>
      <c r="K51" s="33"/>
      <c r="L51" s="35"/>
      <c r="M51" s="48"/>
      <c r="N51" s="42">
        <v>4622500</v>
      </c>
    </row>
    <row r="52" spans="1:14" ht="12.75">
      <c r="A52" s="1" t="s">
        <v>151</v>
      </c>
      <c r="B52" s="2" t="s">
        <v>152</v>
      </c>
      <c r="C52" s="19"/>
      <c r="D52" s="27"/>
      <c r="E52" s="33">
        <v>322528</v>
      </c>
      <c r="F52" s="35">
        <v>120948</v>
      </c>
      <c r="G52" s="33"/>
      <c r="H52" s="27"/>
      <c r="I52" s="33"/>
      <c r="J52" s="35"/>
      <c r="K52" s="33"/>
      <c r="L52" s="35"/>
      <c r="M52" s="48"/>
      <c r="N52" s="42"/>
    </row>
    <row r="53" spans="1:14" s="8" customFormat="1" ht="12.75">
      <c r="A53" s="4" t="s">
        <v>153</v>
      </c>
      <c r="B53" s="5" t="s">
        <v>154</v>
      </c>
      <c r="C53" s="7">
        <f>SUM(C54:C93)</f>
        <v>4589763</v>
      </c>
      <c r="D53" s="7">
        <f aca="true" t="shared" si="1" ref="D53:L53">SUM(D54:D93)</f>
        <v>3668694</v>
      </c>
      <c r="E53" s="30">
        <f t="shared" si="1"/>
        <v>9024318</v>
      </c>
      <c r="F53" s="30">
        <f t="shared" si="1"/>
        <v>4946598</v>
      </c>
      <c r="G53" s="30">
        <f t="shared" si="1"/>
        <v>4295037</v>
      </c>
      <c r="H53" s="7">
        <f t="shared" si="1"/>
        <v>4045143</v>
      </c>
      <c r="I53" s="30">
        <f t="shared" si="1"/>
        <v>4257342</v>
      </c>
      <c r="J53" s="30">
        <v>3970149</v>
      </c>
      <c r="K53" s="7">
        <f>SUM(K54:K93)</f>
        <v>5074706</v>
      </c>
      <c r="L53" s="30">
        <f t="shared" si="1"/>
        <v>4930912</v>
      </c>
      <c r="M53" s="30">
        <f>SUM(M54:M93)</f>
        <v>3898884</v>
      </c>
      <c r="N53" s="7">
        <f>SUM(N54:N93)</f>
        <v>6609324</v>
      </c>
    </row>
    <row r="54" spans="1:14" ht="12.75">
      <c r="A54" s="1" t="s">
        <v>155</v>
      </c>
      <c r="B54" s="2" t="s">
        <v>89</v>
      </c>
      <c r="C54" s="19"/>
      <c r="D54" s="27"/>
      <c r="E54" s="33"/>
      <c r="F54" s="35"/>
      <c r="G54" s="33"/>
      <c r="H54" s="27"/>
      <c r="I54" s="33"/>
      <c r="J54" s="35"/>
      <c r="K54" s="33"/>
      <c r="L54" s="35"/>
      <c r="M54" s="48"/>
      <c r="N54" s="42"/>
    </row>
    <row r="55" spans="1:14" ht="12.75">
      <c r="A55" s="1" t="s">
        <v>156</v>
      </c>
      <c r="B55" s="2" t="s">
        <v>3</v>
      </c>
      <c r="C55" s="19">
        <v>1075363</v>
      </c>
      <c r="D55" s="27">
        <v>1075363</v>
      </c>
      <c r="E55" s="33">
        <v>1135879</v>
      </c>
      <c r="F55" s="35">
        <v>1075363</v>
      </c>
      <c r="G55" s="33">
        <v>1075363</v>
      </c>
      <c r="H55" s="33">
        <v>1075363</v>
      </c>
      <c r="I55" s="33">
        <v>1075363</v>
      </c>
      <c r="J55" s="35">
        <v>1188125</v>
      </c>
      <c r="K55" s="33">
        <v>1383248</v>
      </c>
      <c r="L55" s="35">
        <v>1267791</v>
      </c>
      <c r="M55" s="48">
        <v>1188125</v>
      </c>
      <c r="N55" s="42">
        <v>1120526</v>
      </c>
    </row>
    <row r="56" spans="1:14" ht="12.75">
      <c r="A56" s="1" t="s">
        <v>157</v>
      </c>
      <c r="B56" s="2" t="s">
        <v>92</v>
      </c>
      <c r="C56" s="19"/>
      <c r="D56" s="27"/>
      <c r="E56" s="33"/>
      <c r="F56" s="35"/>
      <c r="G56" s="33"/>
      <c r="H56" s="27"/>
      <c r="I56" s="33"/>
      <c r="J56" s="35"/>
      <c r="K56" s="33"/>
      <c r="L56" s="35"/>
      <c r="M56" s="48"/>
      <c r="N56" s="42"/>
    </row>
    <row r="57" spans="1:14" ht="25.5">
      <c r="A57" s="1" t="s">
        <v>158</v>
      </c>
      <c r="B57" s="2" t="s">
        <v>159</v>
      </c>
      <c r="C57" s="19"/>
      <c r="D57" s="27"/>
      <c r="E57" s="33"/>
      <c r="F57" s="35"/>
      <c r="G57" s="33"/>
      <c r="H57" s="27"/>
      <c r="I57" s="33"/>
      <c r="J57" s="35"/>
      <c r="K57" s="33"/>
      <c r="L57" s="35"/>
      <c r="M57" s="48"/>
      <c r="N57" s="42"/>
    </row>
    <row r="58" spans="1:14" ht="12.75">
      <c r="A58" s="1" t="s">
        <v>160</v>
      </c>
      <c r="B58" s="2" t="s">
        <v>94</v>
      </c>
      <c r="C58" s="19"/>
      <c r="D58" s="27"/>
      <c r="E58" s="33"/>
      <c r="F58" s="35"/>
      <c r="G58" s="33"/>
      <c r="H58" s="27"/>
      <c r="I58" s="33"/>
      <c r="J58" s="35"/>
      <c r="K58" s="33"/>
      <c r="L58" s="35"/>
      <c r="M58" s="48"/>
      <c r="N58" s="42"/>
    </row>
    <row r="59" spans="1:14" ht="12.75">
      <c r="A59" s="1" t="s">
        <v>25</v>
      </c>
      <c r="B59" s="2" t="s">
        <v>26</v>
      </c>
      <c r="C59" s="19">
        <v>225827</v>
      </c>
      <c r="D59" s="27">
        <v>225827</v>
      </c>
      <c r="E59" s="33">
        <v>238535</v>
      </c>
      <c r="F59" s="35">
        <v>225827</v>
      </c>
      <c r="G59" s="33">
        <v>225827</v>
      </c>
      <c r="H59" s="27">
        <v>225827</v>
      </c>
      <c r="I59" s="33">
        <v>225827</v>
      </c>
      <c r="J59" s="35">
        <v>249507</v>
      </c>
      <c r="K59" s="33">
        <v>290483</v>
      </c>
      <c r="L59" s="35">
        <v>266237</v>
      </c>
      <c r="M59" s="48">
        <v>249507</v>
      </c>
      <c r="N59" s="42">
        <v>235310</v>
      </c>
    </row>
    <row r="60" spans="1:14" ht="12.75">
      <c r="A60" s="1" t="s">
        <v>161</v>
      </c>
      <c r="B60" s="2" t="s">
        <v>98</v>
      </c>
      <c r="C60" s="19"/>
      <c r="D60" s="27"/>
      <c r="E60" s="33"/>
      <c r="F60" s="35"/>
      <c r="G60" s="33"/>
      <c r="H60" s="27"/>
      <c r="I60" s="33"/>
      <c r="J60" s="35"/>
      <c r="K60" s="33"/>
      <c r="L60" s="35"/>
      <c r="M60" s="48"/>
      <c r="N60" s="42"/>
    </row>
    <row r="61" spans="1:14" ht="12.75">
      <c r="A61" s="1" t="s">
        <v>27</v>
      </c>
      <c r="B61" s="2" t="s">
        <v>28</v>
      </c>
      <c r="C61" s="19">
        <v>615461</v>
      </c>
      <c r="D61" s="27">
        <v>615461</v>
      </c>
      <c r="E61" s="33">
        <v>643974</v>
      </c>
      <c r="F61" s="35">
        <v>615461</v>
      </c>
      <c r="G61" s="33">
        <v>615461</v>
      </c>
      <c r="H61" s="33">
        <v>615461</v>
      </c>
      <c r="I61" s="33">
        <v>615461</v>
      </c>
      <c r="J61" s="35">
        <v>677821</v>
      </c>
      <c r="K61" s="33">
        <v>890275</v>
      </c>
      <c r="L61" s="35">
        <v>787220</v>
      </c>
      <c r="M61" s="48">
        <v>677621</v>
      </c>
      <c r="N61" s="42">
        <v>641100</v>
      </c>
    </row>
    <row r="62" spans="1:14" ht="12.75">
      <c r="A62" s="1" t="s">
        <v>162</v>
      </c>
      <c r="B62" s="2" t="s">
        <v>100</v>
      </c>
      <c r="C62" s="19"/>
      <c r="D62" s="27"/>
      <c r="E62" s="33"/>
      <c r="F62" s="35"/>
      <c r="G62" s="33"/>
      <c r="H62" s="27"/>
      <c r="I62" s="33"/>
      <c r="J62" s="35"/>
      <c r="K62" s="33"/>
      <c r="L62" s="35"/>
      <c r="M62" s="48"/>
      <c r="N62" s="42"/>
    </row>
    <row r="63" spans="1:14" ht="12.75">
      <c r="A63" s="1" t="s">
        <v>163</v>
      </c>
      <c r="B63" s="2" t="s">
        <v>102</v>
      </c>
      <c r="C63" s="19"/>
      <c r="D63" s="27"/>
      <c r="E63" s="33"/>
      <c r="F63" s="35"/>
      <c r="G63" s="33"/>
      <c r="H63" s="27"/>
      <c r="I63" s="33"/>
      <c r="J63" s="35"/>
      <c r="K63" s="33"/>
      <c r="L63" s="35"/>
      <c r="M63" s="48"/>
      <c r="N63" s="42"/>
    </row>
    <row r="64" spans="1:14" ht="12.75">
      <c r="A64" s="1" t="s">
        <v>29</v>
      </c>
      <c r="B64" s="2" t="s">
        <v>30</v>
      </c>
      <c r="C64" s="19">
        <v>379304</v>
      </c>
      <c r="D64" s="27">
        <v>379304</v>
      </c>
      <c r="E64" s="33">
        <v>401716</v>
      </c>
      <c r="F64" s="35">
        <v>379304</v>
      </c>
      <c r="G64" s="33">
        <v>379304</v>
      </c>
      <c r="H64" s="33">
        <v>379304</v>
      </c>
      <c r="I64" s="33">
        <v>379304</v>
      </c>
      <c r="J64" s="35">
        <v>424129</v>
      </c>
      <c r="K64" s="33">
        <v>448290</v>
      </c>
      <c r="L64" s="35">
        <v>422420</v>
      </c>
      <c r="M64" s="48">
        <v>424129</v>
      </c>
      <c r="N64" s="42">
        <v>395237</v>
      </c>
    </row>
    <row r="65" spans="1:14" ht="12.75">
      <c r="A65" s="1" t="s">
        <v>164</v>
      </c>
      <c r="B65" s="2" t="s">
        <v>104</v>
      </c>
      <c r="C65" s="19"/>
      <c r="D65" s="27"/>
      <c r="E65" s="33"/>
      <c r="F65" s="35"/>
      <c r="G65" s="33"/>
      <c r="H65" s="27"/>
      <c r="I65" s="33"/>
      <c r="J65" s="35"/>
      <c r="K65" s="33"/>
      <c r="L65" s="35"/>
      <c r="M65" s="48"/>
      <c r="N65" s="42"/>
    </row>
    <row r="66" spans="1:14" ht="12.75">
      <c r="A66" s="1" t="s">
        <v>165</v>
      </c>
      <c r="B66" s="2" t="s">
        <v>13</v>
      </c>
      <c r="C66" s="19"/>
      <c r="D66" s="27"/>
      <c r="E66" s="33"/>
      <c r="F66" s="35"/>
      <c r="G66" s="33"/>
      <c r="H66" s="27"/>
      <c r="I66" s="33"/>
      <c r="J66" s="35"/>
      <c r="K66" s="33"/>
      <c r="L66" s="35"/>
      <c r="M66" s="48"/>
      <c r="N66" s="42"/>
    </row>
    <row r="67" spans="1:14" ht="12.75">
      <c r="A67" s="1" t="s">
        <v>166</v>
      </c>
      <c r="B67" s="2" t="s">
        <v>106</v>
      </c>
      <c r="C67" s="19"/>
      <c r="D67" s="27"/>
      <c r="E67" s="33"/>
      <c r="F67" s="35"/>
      <c r="G67" s="33"/>
      <c r="H67" s="27"/>
      <c r="I67" s="33"/>
      <c r="J67" s="35"/>
      <c r="K67" s="33"/>
      <c r="L67" s="35"/>
      <c r="M67" s="48"/>
      <c r="N67" s="42"/>
    </row>
    <row r="68" spans="1:14" ht="12.75">
      <c r="A68" s="1" t="s">
        <v>31</v>
      </c>
      <c r="B68" s="2" t="s">
        <v>32</v>
      </c>
      <c r="C68" s="19">
        <v>231203</v>
      </c>
      <c r="D68" s="27">
        <v>231203</v>
      </c>
      <c r="E68" s="33">
        <v>5095798</v>
      </c>
      <c r="F68" s="35">
        <v>231203</v>
      </c>
      <c r="G68" s="33">
        <v>231203</v>
      </c>
      <c r="H68" s="27">
        <v>560878</v>
      </c>
      <c r="I68" s="33">
        <v>231203</v>
      </c>
      <c r="J68" s="35">
        <v>253755</v>
      </c>
      <c r="K68" s="33">
        <v>297398</v>
      </c>
      <c r="L68" s="35">
        <v>272575</v>
      </c>
      <c r="M68" s="48">
        <v>253755</v>
      </c>
      <c r="N68" s="42">
        <v>240914</v>
      </c>
    </row>
    <row r="69" spans="1:14" ht="12.75">
      <c r="A69" s="1" t="s">
        <v>33</v>
      </c>
      <c r="B69" s="2" t="s">
        <v>34</v>
      </c>
      <c r="C69" s="19">
        <v>49245</v>
      </c>
      <c r="D69" s="27">
        <v>49245</v>
      </c>
      <c r="E69" s="33">
        <v>51394</v>
      </c>
      <c r="F69" s="35">
        <v>49245</v>
      </c>
      <c r="G69" s="33">
        <v>49245</v>
      </c>
      <c r="H69" s="27">
        <v>49245</v>
      </c>
      <c r="I69" s="33">
        <v>49245</v>
      </c>
      <c r="J69" s="35">
        <v>53958</v>
      </c>
      <c r="K69" s="33">
        <v>74461</v>
      </c>
      <c r="L69" s="35">
        <v>65005</v>
      </c>
      <c r="M69" s="48">
        <v>197906</v>
      </c>
      <c r="N69" s="42">
        <v>188036</v>
      </c>
    </row>
    <row r="70" spans="1:14" ht="12.75">
      <c r="A70" s="1" t="s">
        <v>35</v>
      </c>
      <c r="B70" s="2" t="s">
        <v>36</v>
      </c>
      <c r="C70" s="19">
        <v>131210</v>
      </c>
      <c r="D70" s="27">
        <v>131210</v>
      </c>
      <c r="E70" s="33">
        <v>137043</v>
      </c>
      <c r="F70" s="35">
        <v>131210</v>
      </c>
      <c r="G70" s="33">
        <v>131210</v>
      </c>
      <c r="H70" s="33">
        <v>131210</v>
      </c>
      <c r="I70" s="33">
        <v>131210</v>
      </c>
      <c r="J70" s="35">
        <v>143948</v>
      </c>
      <c r="K70" s="33">
        <v>196008</v>
      </c>
      <c r="L70" s="35">
        <v>171709</v>
      </c>
      <c r="M70" s="48"/>
      <c r="N70" s="42"/>
    </row>
    <row r="71" spans="1:14" ht="12.75">
      <c r="A71" s="1" t="s">
        <v>167</v>
      </c>
      <c r="B71" s="2" t="s">
        <v>110</v>
      </c>
      <c r="C71" s="19"/>
      <c r="D71" s="27"/>
      <c r="E71" s="33"/>
      <c r="F71" s="35"/>
      <c r="G71" s="33"/>
      <c r="H71" s="27"/>
      <c r="I71" s="33"/>
      <c r="J71" s="35"/>
      <c r="K71" s="33"/>
      <c r="L71" s="35"/>
      <c r="M71" s="48"/>
      <c r="N71" s="42"/>
    </row>
    <row r="72" spans="1:14" ht="12.75">
      <c r="A72" s="1" t="s">
        <v>37</v>
      </c>
      <c r="B72" s="2" t="s">
        <v>21</v>
      </c>
      <c r="C72" s="19">
        <v>470791</v>
      </c>
      <c r="D72" s="27">
        <v>470791</v>
      </c>
      <c r="E72" s="33">
        <v>496797</v>
      </c>
      <c r="F72" s="35">
        <v>470791</v>
      </c>
      <c r="G72" s="33">
        <v>470791</v>
      </c>
      <c r="H72" s="33">
        <v>470791</v>
      </c>
      <c r="I72" s="33">
        <v>470791</v>
      </c>
      <c r="J72" s="35">
        <v>529181</v>
      </c>
      <c r="K72" s="33">
        <v>569298</v>
      </c>
      <c r="L72" s="35">
        <v>532358</v>
      </c>
      <c r="M72" s="48">
        <v>529181</v>
      </c>
      <c r="N72" s="42">
        <v>490566</v>
      </c>
    </row>
    <row r="73" spans="1:14" ht="12.75">
      <c r="A73" s="1" t="s">
        <v>168</v>
      </c>
      <c r="B73" s="2" t="s">
        <v>113</v>
      </c>
      <c r="C73" s="19"/>
      <c r="D73" s="27"/>
      <c r="E73" s="33"/>
      <c r="F73" s="35"/>
      <c r="G73" s="33"/>
      <c r="H73" s="27"/>
      <c r="I73" s="33"/>
      <c r="J73" s="35"/>
      <c r="K73" s="33"/>
      <c r="L73" s="35"/>
      <c r="M73" s="48"/>
      <c r="N73" s="42"/>
    </row>
    <row r="74" spans="1:14" ht="12.75">
      <c r="A74" s="1" t="s">
        <v>169</v>
      </c>
      <c r="B74" s="2" t="s">
        <v>115</v>
      </c>
      <c r="C74" s="19"/>
      <c r="D74" s="27"/>
      <c r="E74" s="33"/>
      <c r="F74" s="35">
        <v>1249568</v>
      </c>
      <c r="G74" s="33"/>
      <c r="H74" s="27"/>
      <c r="I74" s="33"/>
      <c r="J74" s="35"/>
      <c r="K74" s="33"/>
      <c r="L74" s="35"/>
      <c r="M74" s="48"/>
      <c r="N74" s="42"/>
    </row>
    <row r="75" spans="1:14" ht="12.75">
      <c r="A75" s="1" t="s">
        <v>170</v>
      </c>
      <c r="B75" s="2" t="s">
        <v>23</v>
      </c>
      <c r="C75" s="19">
        <v>83263</v>
      </c>
      <c r="D75" s="27">
        <v>83263</v>
      </c>
      <c r="E75" s="33">
        <v>205702</v>
      </c>
      <c r="F75" s="35">
        <v>83263</v>
      </c>
      <c r="G75" s="33">
        <v>102015</v>
      </c>
      <c r="H75" s="27">
        <v>93701</v>
      </c>
      <c r="I75" s="33">
        <v>103157</v>
      </c>
      <c r="J75" s="35">
        <v>83263</v>
      </c>
      <c r="K75" s="33">
        <v>108824</v>
      </c>
      <c r="L75" s="35">
        <v>119133</v>
      </c>
      <c r="M75" s="48">
        <v>31069</v>
      </c>
      <c r="N75" s="42">
        <v>34891</v>
      </c>
    </row>
    <row r="76" spans="1:14" ht="12.75">
      <c r="A76" s="1" t="s">
        <v>171</v>
      </c>
      <c r="B76" s="2" t="s">
        <v>118</v>
      </c>
      <c r="C76" s="19"/>
      <c r="D76" s="27"/>
      <c r="E76" s="33"/>
      <c r="F76" s="35"/>
      <c r="G76" s="33"/>
      <c r="H76" s="27"/>
      <c r="I76" s="33"/>
      <c r="J76" s="35"/>
      <c r="K76" s="33"/>
      <c r="L76" s="35"/>
      <c r="M76" s="48"/>
      <c r="N76" s="42"/>
    </row>
    <row r="77" spans="1:14" ht="12.75">
      <c r="A77" s="1" t="s">
        <v>172</v>
      </c>
      <c r="B77" s="2" t="s">
        <v>120</v>
      </c>
      <c r="C77" s="19"/>
      <c r="D77" s="27"/>
      <c r="E77" s="33"/>
      <c r="F77" s="35"/>
      <c r="G77" s="33"/>
      <c r="H77" s="27"/>
      <c r="I77" s="33"/>
      <c r="J77" s="35"/>
      <c r="K77" s="33"/>
      <c r="L77" s="35"/>
      <c r="M77" s="48"/>
      <c r="N77" s="42"/>
    </row>
    <row r="78" spans="1:14" ht="25.5">
      <c r="A78" s="1" t="s">
        <v>173</v>
      </c>
      <c r="B78" s="2" t="s">
        <v>122</v>
      </c>
      <c r="C78" s="19"/>
      <c r="D78" s="27"/>
      <c r="E78" s="33"/>
      <c r="F78" s="35"/>
      <c r="G78" s="33">
        <v>123070</v>
      </c>
      <c r="H78" s="27">
        <v>7508</v>
      </c>
      <c r="I78" s="33">
        <v>130578</v>
      </c>
      <c r="J78" s="35"/>
      <c r="K78" s="33"/>
      <c r="L78" s="35">
        <v>574884</v>
      </c>
      <c r="M78" s="48"/>
      <c r="N78" s="42">
        <v>596256</v>
      </c>
    </row>
    <row r="79" spans="1:14" ht="12.75">
      <c r="A79" s="1" t="s">
        <v>174</v>
      </c>
      <c r="B79" s="2" t="s">
        <v>124</v>
      </c>
      <c r="C79" s="19"/>
      <c r="D79" s="27"/>
      <c r="E79" s="33"/>
      <c r="F79" s="35"/>
      <c r="G79" s="33"/>
      <c r="H79" s="27"/>
      <c r="I79" s="33"/>
      <c r="J79" s="35"/>
      <c r="K79" s="33"/>
      <c r="L79" s="35"/>
      <c r="M79" s="48"/>
      <c r="N79" s="42"/>
    </row>
    <row r="80" spans="1:14" ht="12.75">
      <c r="A80" s="1" t="s">
        <v>175</v>
      </c>
      <c r="B80" s="2" t="s">
        <v>176</v>
      </c>
      <c r="C80" s="19"/>
      <c r="D80" s="27"/>
      <c r="E80" s="33"/>
      <c r="F80" s="35"/>
      <c r="G80" s="33">
        <v>541896</v>
      </c>
      <c r="H80" s="27">
        <v>32988</v>
      </c>
      <c r="I80" s="33">
        <v>574884</v>
      </c>
      <c r="J80" s="35"/>
      <c r="K80" s="33"/>
      <c r="L80" s="35">
        <v>130578</v>
      </c>
      <c r="M80" s="48"/>
      <c r="N80" s="42">
        <v>110339</v>
      </c>
    </row>
    <row r="81" spans="1:14" ht="12.75">
      <c r="A81" s="1" t="s">
        <v>177</v>
      </c>
      <c r="B81" s="2" t="s">
        <v>132</v>
      </c>
      <c r="C81" s="19"/>
      <c r="D81" s="27"/>
      <c r="E81" s="33"/>
      <c r="F81" s="35"/>
      <c r="G81" s="33"/>
      <c r="H81" s="27"/>
      <c r="I81" s="33"/>
      <c r="J81" s="35"/>
      <c r="K81" s="33"/>
      <c r="L81" s="35"/>
      <c r="M81" s="48"/>
      <c r="N81" s="42"/>
    </row>
    <row r="82" spans="1:14" ht="12.75">
      <c r="A82" s="1" t="s">
        <v>178</v>
      </c>
      <c r="B82" s="2" t="s">
        <v>24</v>
      </c>
      <c r="C82" s="19">
        <v>138891</v>
      </c>
      <c r="D82" s="27">
        <v>278617</v>
      </c>
      <c r="E82" s="33">
        <v>295062</v>
      </c>
      <c r="F82" s="35">
        <v>319794</v>
      </c>
      <c r="G82" s="33">
        <v>169878</v>
      </c>
      <c r="H82" s="27">
        <v>194080</v>
      </c>
      <c r="I82" s="33">
        <v>206114</v>
      </c>
      <c r="J82" s="35">
        <v>250893</v>
      </c>
      <c r="K82" s="33">
        <v>267116</v>
      </c>
      <c r="L82" s="35">
        <v>231115</v>
      </c>
      <c r="M82" s="48">
        <v>232022</v>
      </c>
      <c r="N82" s="42">
        <v>259015</v>
      </c>
    </row>
    <row r="83" spans="1:14" ht="12.75">
      <c r="A83" s="1" t="s">
        <v>179</v>
      </c>
      <c r="B83" s="2" t="s">
        <v>38</v>
      </c>
      <c r="C83" s="19">
        <v>64205</v>
      </c>
      <c r="D83" s="27">
        <v>128410</v>
      </c>
      <c r="E83" s="33">
        <v>77046</v>
      </c>
      <c r="F83" s="35">
        <v>115569</v>
      </c>
      <c r="G83" s="33">
        <v>179774</v>
      </c>
      <c r="H83" s="27">
        <v>64205</v>
      </c>
      <c r="I83" s="33">
        <v>64205</v>
      </c>
      <c r="J83" s="35">
        <v>115569</v>
      </c>
      <c r="K83" s="33">
        <v>89887</v>
      </c>
      <c r="L83" s="35">
        <v>89887</v>
      </c>
      <c r="M83" s="48">
        <v>115569</v>
      </c>
      <c r="N83" s="42">
        <v>128410</v>
      </c>
    </row>
    <row r="84" spans="1:14" ht="12.75">
      <c r="A84" s="1" t="s">
        <v>180</v>
      </c>
      <c r="B84" s="2" t="s">
        <v>138</v>
      </c>
      <c r="C84" s="19"/>
      <c r="D84" s="27"/>
      <c r="E84" s="33"/>
      <c r="F84" s="35"/>
      <c r="G84" s="33"/>
      <c r="H84" s="27"/>
      <c r="I84" s="33"/>
      <c r="J84" s="35"/>
      <c r="K84" s="33"/>
      <c r="L84" s="35"/>
      <c r="M84" s="48"/>
      <c r="N84" s="42"/>
    </row>
    <row r="85" spans="1:14" ht="12.75">
      <c r="A85" s="1" t="s">
        <v>181</v>
      </c>
      <c r="B85" s="2" t="s">
        <v>140</v>
      </c>
      <c r="C85" s="19"/>
      <c r="D85" s="27"/>
      <c r="E85" s="33"/>
      <c r="F85" s="35"/>
      <c r="G85" s="33"/>
      <c r="H85" s="27"/>
      <c r="I85" s="33"/>
      <c r="J85" s="35"/>
      <c r="K85" s="33"/>
      <c r="L85" s="35"/>
      <c r="M85" s="48"/>
      <c r="N85" s="42"/>
    </row>
    <row r="86" spans="1:14" ht="12.75">
      <c r="A86" s="1" t="s">
        <v>182</v>
      </c>
      <c r="B86" s="2" t="s">
        <v>142</v>
      </c>
      <c r="C86" s="19"/>
      <c r="D86" s="27"/>
      <c r="E86" s="33"/>
      <c r="F86" s="35"/>
      <c r="G86" s="33"/>
      <c r="H86" s="27"/>
      <c r="I86" s="33"/>
      <c r="J86" s="35"/>
      <c r="K86" s="33">
        <v>459418</v>
      </c>
      <c r="L86" s="35"/>
      <c r="M86" s="48"/>
      <c r="N86" s="42"/>
    </row>
    <row r="87" spans="1:14" ht="12.75">
      <c r="A87" s="1" t="s">
        <v>183</v>
      </c>
      <c r="B87" s="2" t="s">
        <v>144</v>
      </c>
      <c r="C87" s="19"/>
      <c r="D87" s="27"/>
      <c r="E87" s="33"/>
      <c r="F87" s="35"/>
      <c r="G87" s="33"/>
      <c r="H87" s="27"/>
      <c r="I87" s="33"/>
      <c r="J87" s="35"/>
      <c r="K87" s="33"/>
      <c r="L87" s="35"/>
      <c r="M87" s="48"/>
      <c r="N87" s="42">
        <v>341224</v>
      </c>
    </row>
    <row r="88" spans="1:14" ht="12.75">
      <c r="A88" s="1" t="s">
        <v>184</v>
      </c>
      <c r="B88" s="2" t="s">
        <v>185</v>
      </c>
      <c r="C88" s="19"/>
      <c r="D88" s="27"/>
      <c r="E88" s="33">
        <v>144582</v>
      </c>
      <c r="F88" s="35"/>
      <c r="G88" s="33"/>
      <c r="H88" s="27">
        <v>144582</v>
      </c>
      <c r="I88" s="33"/>
      <c r="J88" s="35"/>
      <c r="K88" s="33"/>
      <c r="L88" s="35"/>
      <c r="M88" s="48"/>
      <c r="N88" s="42"/>
    </row>
    <row r="89" spans="1:14" ht="12.75">
      <c r="A89" s="1" t="s">
        <v>186</v>
      </c>
      <c r="B89" s="2" t="s">
        <v>187</v>
      </c>
      <c r="C89" s="19"/>
      <c r="D89" s="27"/>
      <c r="E89" s="33"/>
      <c r="F89" s="35"/>
      <c r="G89" s="33"/>
      <c r="H89" s="27"/>
      <c r="I89" s="33"/>
      <c r="J89" s="35"/>
      <c r="K89" s="33"/>
      <c r="L89" s="35"/>
      <c r="M89" s="48"/>
      <c r="N89" s="42"/>
    </row>
    <row r="90" spans="1:14" ht="12.75">
      <c r="A90" s="1" t="s">
        <v>188</v>
      </c>
      <c r="B90" s="2" t="s">
        <v>150</v>
      </c>
      <c r="C90" s="19">
        <v>1125000</v>
      </c>
      <c r="D90" s="27"/>
      <c r="E90" s="33"/>
      <c r="F90" s="35"/>
      <c r="G90" s="33"/>
      <c r="H90" s="27"/>
      <c r="I90" s="33"/>
      <c r="J90" s="35"/>
      <c r="K90" s="33"/>
      <c r="L90" s="35"/>
      <c r="M90" s="48"/>
      <c r="N90" s="42">
        <v>1827500</v>
      </c>
    </row>
    <row r="91" spans="1:14" ht="12.75">
      <c r="A91" s="1" t="s">
        <v>189</v>
      </c>
      <c r="B91" s="2" t="s">
        <v>152</v>
      </c>
      <c r="C91" s="19"/>
      <c r="D91" s="27"/>
      <c r="E91" s="33">
        <v>100790</v>
      </c>
      <c r="F91" s="35"/>
      <c r="G91" s="33"/>
      <c r="H91" s="27"/>
      <c r="I91" s="33"/>
      <c r="J91" s="35"/>
      <c r="K91" s="33"/>
      <c r="L91" s="35"/>
      <c r="M91" s="48"/>
      <c r="N91" s="42"/>
    </row>
    <row r="92" spans="1:14" ht="12.75">
      <c r="A92" s="1" t="s">
        <v>190</v>
      </c>
      <c r="B92" s="2" t="s">
        <v>102</v>
      </c>
      <c r="C92" s="19"/>
      <c r="D92" s="27"/>
      <c r="E92" s="33"/>
      <c r="F92" s="35"/>
      <c r="G92" s="33"/>
      <c r="H92" s="27"/>
      <c r="I92" s="33"/>
      <c r="J92" s="35"/>
      <c r="K92" s="33"/>
      <c r="L92" s="35"/>
      <c r="M92" s="48"/>
      <c r="N92" s="42"/>
    </row>
    <row r="93" spans="1:14" ht="12.75">
      <c r="A93" s="1" t="s">
        <v>191</v>
      </c>
      <c r="B93" s="2" t="s">
        <v>192</v>
      </c>
      <c r="C93" s="19"/>
      <c r="D93" s="27"/>
      <c r="E93" s="33"/>
      <c r="F93" s="35"/>
      <c r="G93" s="33"/>
      <c r="H93" s="27"/>
      <c r="I93" s="33"/>
      <c r="J93" s="35"/>
      <c r="K93" s="33"/>
      <c r="L93" s="35"/>
      <c r="M93" s="48"/>
      <c r="N93" s="42"/>
    </row>
    <row r="94" spans="1:14" s="8" customFormat="1" ht="12.75">
      <c r="A94" s="4" t="s">
        <v>193</v>
      </c>
      <c r="B94" s="5" t="s">
        <v>194</v>
      </c>
      <c r="C94" s="7">
        <f>C95</f>
        <v>0</v>
      </c>
      <c r="D94" s="7">
        <f aca="true" t="shared" si="2" ref="D94:K94">D95</f>
        <v>1746817</v>
      </c>
      <c r="E94" s="30">
        <f t="shared" si="2"/>
        <v>1746817</v>
      </c>
      <c r="F94" s="30">
        <f t="shared" si="2"/>
        <v>1746817</v>
      </c>
      <c r="G94" s="30">
        <f t="shared" si="2"/>
        <v>1746817</v>
      </c>
      <c r="H94" s="7">
        <f t="shared" si="2"/>
        <v>1746817</v>
      </c>
      <c r="I94" s="30">
        <f t="shared" si="2"/>
        <v>1746817</v>
      </c>
      <c r="J94" s="30">
        <v>1746817</v>
      </c>
      <c r="K94" s="7">
        <f t="shared" si="2"/>
        <v>1774317</v>
      </c>
      <c r="L94" s="30">
        <f>L95</f>
        <v>1746817</v>
      </c>
      <c r="M94" s="30">
        <f>M95</f>
        <v>1770447</v>
      </c>
      <c r="N94" s="7">
        <f>N95</f>
        <v>3501034</v>
      </c>
    </row>
    <row r="95" spans="1:14" ht="12.75">
      <c r="A95" s="1" t="s">
        <v>195</v>
      </c>
      <c r="B95" s="2" t="s">
        <v>39</v>
      </c>
      <c r="C95" s="19"/>
      <c r="D95" s="27">
        <v>1746817</v>
      </c>
      <c r="E95" s="33">
        <v>1746817</v>
      </c>
      <c r="F95" s="35">
        <v>1746817</v>
      </c>
      <c r="G95" s="33">
        <v>1746817</v>
      </c>
      <c r="H95" s="27">
        <v>1746817</v>
      </c>
      <c r="I95" s="33">
        <v>1746817</v>
      </c>
      <c r="J95" s="35">
        <v>1746817</v>
      </c>
      <c r="K95" s="33">
        <v>1774317</v>
      </c>
      <c r="L95" s="35">
        <v>1746817</v>
      </c>
      <c r="M95" s="48">
        <v>1770447</v>
      </c>
      <c r="N95" s="42">
        <v>3501034</v>
      </c>
    </row>
    <row r="96" spans="1:14" s="8" customFormat="1" ht="12.75">
      <c r="A96" s="4" t="s">
        <v>196</v>
      </c>
      <c r="B96" s="5" t="s">
        <v>40</v>
      </c>
      <c r="C96" s="7"/>
      <c r="D96" s="7">
        <v>1492592</v>
      </c>
      <c r="E96" s="30">
        <v>1614895</v>
      </c>
      <c r="F96" s="30"/>
      <c r="G96" s="30"/>
      <c r="H96" s="6"/>
      <c r="I96" s="3"/>
      <c r="J96" s="3"/>
      <c r="K96" s="3"/>
      <c r="L96" s="3"/>
      <c r="M96" s="49"/>
      <c r="N96" s="63">
        <v>850563</v>
      </c>
    </row>
    <row r="97" spans="1:14" s="8" customFormat="1" ht="12.75">
      <c r="A97" s="4" t="s">
        <v>197</v>
      </c>
      <c r="B97" s="5" t="s">
        <v>198</v>
      </c>
      <c r="C97" s="7">
        <f>SUM(C98:C101)</f>
        <v>1584888</v>
      </c>
      <c r="D97" s="7">
        <f>SUM(D98:D101)</f>
        <v>12204157</v>
      </c>
      <c r="E97" s="30">
        <f aca="true" t="shared" si="3" ref="E97:K97">SUM(E98:E101)</f>
        <v>10763074</v>
      </c>
      <c r="F97" s="30">
        <f t="shared" si="3"/>
        <v>11037249</v>
      </c>
      <c r="G97" s="30">
        <f t="shared" si="3"/>
        <v>10680508</v>
      </c>
      <c r="H97" s="7">
        <f t="shared" si="3"/>
        <v>10174450</v>
      </c>
      <c r="I97" s="30">
        <f t="shared" si="3"/>
        <v>10952640</v>
      </c>
      <c r="J97" s="30">
        <v>11315104</v>
      </c>
      <c r="K97" s="7">
        <f t="shared" si="3"/>
        <v>10102337</v>
      </c>
      <c r="L97" s="30">
        <f>SUM(L98:L101)</f>
        <v>10408910</v>
      </c>
      <c r="M97" s="30">
        <f>SUM(M98:M101)</f>
        <v>9904246</v>
      </c>
      <c r="N97" s="7">
        <f>SUM(N98:N101)</f>
        <v>21887578</v>
      </c>
    </row>
    <row r="98" spans="1:14" ht="12.75">
      <c r="A98" s="1" t="s">
        <v>199</v>
      </c>
      <c r="B98" s="2" t="s">
        <v>200</v>
      </c>
      <c r="C98" s="18"/>
      <c r="D98" s="27">
        <v>2800480</v>
      </c>
      <c r="E98" s="33">
        <v>2682995</v>
      </c>
      <c r="F98" s="35">
        <v>2763083</v>
      </c>
      <c r="G98" s="33">
        <v>2853342</v>
      </c>
      <c r="H98" s="27">
        <v>2656728</v>
      </c>
      <c r="I98" s="33">
        <v>3192168</v>
      </c>
      <c r="J98" s="35">
        <v>2680632</v>
      </c>
      <c r="K98" s="33">
        <v>2595004</v>
      </c>
      <c r="L98" s="35">
        <v>2696688</v>
      </c>
      <c r="M98" s="48">
        <v>2694024</v>
      </c>
      <c r="N98" s="42">
        <v>5795135</v>
      </c>
    </row>
    <row r="99" spans="1:14" ht="12.75">
      <c r="A99" s="1" t="s">
        <v>574</v>
      </c>
      <c r="B99" s="2" t="s">
        <v>575</v>
      </c>
      <c r="C99" s="18"/>
      <c r="D99" s="27"/>
      <c r="E99" s="33"/>
      <c r="F99" s="35"/>
      <c r="G99" s="33"/>
      <c r="H99" s="27"/>
      <c r="I99" s="33"/>
      <c r="J99" s="35"/>
      <c r="K99" s="33"/>
      <c r="L99" s="35"/>
      <c r="M99" s="48"/>
      <c r="N99" s="42"/>
    </row>
    <row r="100" spans="1:14" ht="12.75">
      <c r="A100" s="1" t="s">
        <v>576</v>
      </c>
      <c r="B100" s="2" t="s">
        <v>467</v>
      </c>
      <c r="C100" s="18">
        <v>1320444</v>
      </c>
      <c r="D100" s="27"/>
      <c r="E100" s="33"/>
      <c r="F100" s="35"/>
      <c r="G100" s="33"/>
      <c r="H100" s="27"/>
      <c r="I100" s="33"/>
      <c r="J100" s="35"/>
      <c r="K100" s="33"/>
      <c r="L100" s="35"/>
      <c r="M100" s="48"/>
      <c r="N100" s="42"/>
    </row>
    <row r="101" spans="1:14" ht="12.75">
      <c r="A101" s="1" t="s">
        <v>201</v>
      </c>
      <c r="B101" s="2" t="s">
        <v>41</v>
      </c>
      <c r="C101" s="19">
        <v>264444</v>
      </c>
      <c r="D101" s="27">
        <v>9403677</v>
      </c>
      <c r="E101" s="33">
        <v>8080079</v>
      </c>
      <c r="F101" s="35">
        <v>8274166</v>
      </c>
      <c r="G101" s="33">
        <v>7827166</v>
      </c>
      <c r="H101" s="27">
        <v>7517722</v>
      </c>
      <c r="I101" s="33">
        <v>7760472</v>
      </c>
      <c r="J101" s="35">
        <v>8634472</v>
      </c>
      <c r="K101" s="33">
        <v>7507333</v>
      </c>
      <c r="L101" s="35">
        <v>7712222</v>
      </c>
      <c r="M101" s="48">
        <v>7210222</v>
      </c>
      <c r="N101" s="42">
        <v>16092443</v>
      </c>
    </row>
    <row r="102" spans="1:14" s="8" customFormat="1" ht="12.75">
      <c r="A102" s="4" t="s">
        <v>202</v>
      </c>
      <c r="B102" s="5" t="s">
        <v>203</v>
      </c>
      <c r="C102" s="7">
        <f>SUM(C103:C105)</f>
        <v>54500</v>
      </c>
      <c r="D102" s="7">
        <f aca="true" t="shared" si="4" ref="D102:K102">SUM(D103:D105)</f>
        <v>0</v>
      </c>
      <c r="E102" s="30">
        <f t="shared" si="4"/>
        <v>437191</v>
      </c>
      <c r="F102" s="30">
        <f t="shared" si="4"/>
        <v>38317</v>
      </c>
      <c r="G102" s="30">
        <f t="shared" si="4"/>
        <v>187050</v>
      </c>
      <c r="H102" s="7">
        <f t="shared" si="4"/>
        <v>90910</v>
      </c>
      <c r="I102" s="30">
        <f t="shared" si="4"/>
        <v>54110</v>
      </c>
      <c r="J102" s="30">
        <v>414403</v>
      </c>
      <c r="K102" s="7">
        <f t="shared" si="4"/>
        <v>162255</v>
      </c>
      <c r="L102" s="30">
        <f>SUM(L103:L105)</f>
        <v>449540</v>
      </c>
      <c r="M102" s="30">
        <f>SUM(M103:M105)</f>
        <v>145722</v>
      </c>
      <c r="N102" s="7">
        <f>SUM(N103:N105)</f>
        <v>457719</v>
      </c>
    </row>
    <row r="103" spans="1:14" ht="12.75">
      <c r="A103" s="1" t="s">
        <v>204</v>
      </c>
      <c r="B103" s="2" t="s">
        <v>205</v>
      </c>
      <c r="C103" s="19"/>
      <c r="D103" s="27"/>
      <c r="E103" s="33"/>
      <c r="F103" s="35"/>
      <c r="G103" s="33"/>
      <c r="H103" s="27"/>
      <c r="I103" s="33"/>
      <c r="J103" s="35"/>
      <c r="K103" s="33"/>
      <c r="L103" s="35"/>
      <c r="M103" s="48"/>
      <c r="N103" s="42"/>
    </row>
    <row r="104" spans="1:14" ht="12.75">
      <c r="A104" s="1" t="s">
        <v>206</v>
      </c>
      <c r="B104" s="2" t="s">
        <v>42</v>
      </c>
      <c r="C104" s="19">
        <v>54500</v>
      </c>
      <c r="D104" s="27"/>
      <c r="E104" s="33">
        <v>437191</v>
      </c>
      <c r="F104" s="35">
        <v>38317</v>
      </c>
      <c r="G104" s="33">
        <v>187050</v>
      </c>
      <c r="H104" s="27">
        <v>90910</v>
      </c>
      <c r="I104" s="33">
        <v>54110</v>
      </c>
      <c r="J104" s="35">
        <v>414403</v>
      </c>
      <c r="K104" s="33">
        <v>162255</v>
      </c>
      <c r="L104" s="35">
        <v>449540</v>
      </c>
      <c r="M104" s="48">
        <v>145722</v>
      </c>
      <c r="N104" s="42">
        <v>457719</v>
      </c>
    </row>
    <row r="105" spans="1:14" ht="12.75">
      <c r="A105" s="1" t="s">
        <v>207</v>
      </c>
      <c r="B105" s="2" t="s">
        <v>208</v>
      </c>
      <c r="C105" s="19"/>
      <c r="D105" s="27"/>
      <c r="E105" s="33"/>
      <c r="F105" s="35"/>
      <c r="G105" s="33"/>
      <c r="H105" s="27"/>
      <c r="I105" s="33"/>
      <c r="J105" s="35"/>
      <c r="K105" s="33"/>
      <c r="L105" s="35"/>
      <c r="M105" s="48"/>
      <c r="N105" s="42"/>
    </row>
    <row r="106" spans="1:14" s="8" customFormat="1" ht="12.75">
      <c r="A106" s="4" t="s">
        <v>209</v>
      </c>
      <c r="B106" s="5" t="s">
        <v>210</v>
      </c>
      <c r="C106" s="7">
        <f>SUM(C107:C109)</f>
        <v>0</v>
      </c>
      <c r="D106" s="7">
        <f aca="true" t="shared" si="5" ref="D106:M106">SUM(D107:D109)</f>
        <v>0</v>
      </c>
      <c r="E106" s="7">
        <f t="shared" si="5"/>
        <v>0</v>
      </c>
      <c r="F106" s="30">
        <f t="shared" si="5"/>
        <v>235192</v>
      </c>
      <c r="G106" s="30">
        <f t="shared" si="5"/>
        <v>102000</v>
      </c>
      <c r="H106" s="7">
        <f t="shared" si="5"/>
        <v>0</v>
      </c>
      <c r="I106" s="30">
        <f t="shared" si="5"/>
        <v>59143</v>
      </c>
      <c r="J106" s="30">
        <v>0</v>
      </c>
      <c r="K106" s="7">
        <f t="shared" si="5"/>
        <v>267459</v>
      </c>
      <c r="L106" s="30">
        <f t="shared" si="5"/>
        <v>2486074</v>
      </c>
      <c r="M106" s="30">
        <f t="shared" si="5"/>
        <v>336770</v>
      </c>
      <c r="N106" s="7">
        <f>SUM(N107:N109)</f>
        <v>2792731</v>
      </c>
    </row>
    <row r="107" spans="1:14" ht="12.75">
      <c r="A107" s="1" t="s">
        <v>211</v>
      </c>
      <c r="B107" s="2" t="s">
        <v>212</v>
      </c>
      <c r="C107" s="19"/>
      <c r="D107" s="27"/>
      <c r="E107" s="33"/>
      <c r="F107" s="35"/>
      <c r="G107" s="33"/>
      <c r="H107" s="27"/>
      <c r="I107" s="33"/>
      <c r="J107" s="35"/>
      <c r="K107" s="33"/>
      <c r="L107" s="35"/>
      <c r="M107" s="48"/>
      <c r="N107" s="42"/>
    </row>
    <row r="108" spans="1:14" ht="12.75">
      <c r="A108" s="1" t="s">
        <v>213</v>
      </c>
      <c r="B108" s="2" t="s">
        <v>214</v>
      </c>
      <c r="C108" s="19"/>
      <c r="D108" s="27"/>
      <c r="E108" s="33"/>
      <c r="F108" s="35">
        <v>235192</v>
      </c>
      <c r="G108" s="33">
        <v>102000</v>
      </c>
      <c r="H108" s="27"/>
      <c r="I108" s="33">
        <v>59143</v>
      </c>
      <c r="J108" s="35"/>
      <c r="K108" s="33">
        <v>267459</v>
      </c>
      <c r="L108" s="35">
        <v>2486074</v>
      </c>
      <c r="M108" s="48">
        <v>336770</v>
      </c>
      <c r="N108" s="42">
        <v>2792731</v>
      </c>
    </row>
    <row r="109" spans="1:14" ht="12.75">
      <c r="A109" s="1" t="s">
        <v>215</v>
      </c>
      <c r="B109" s="2" t="s">
        <v>216</v>
      </c>
      <c r="C109" s="19"/>
      <c r="D109" s="27"/>
      <c r="E109" s="33"/>
      <c r="F109" s="35"/>
      <c r="G109" s="33"/>
      <c r="H109" s="27"/>
      <c r="I109" s="33"/>
      <c r="J109" s="35"/>
      <c r="K109" s="33"/>
      <c r="L109" s="35"/>
      <c r="M109" s="48"/>
      <c r="N109" s="42"/>
    </row>
    <row r="110" spans="1:14" ht="12.75">
      <c r="A110" s="4" t="s">
        <v>217</v>
      </c>
      <c r="B110" s="5" t="s">
        <v>218</v>
      </c>
      <c r="C110" s="7">
        <f>SUM(C111:C116)</f>
        <v>0</v>
      </c>
      <c r="D110" s="7">
        <f aca="true" t="shared" si="6" ref="D110:M110">SUM(D111:D116)</f>
        <v>0</v>
      </c>
      <c r="E110" s="7">
        <f t="shared" si="6"/>
        <v>467850</v>
      </c>
      <c r="F110" s="30">
        <f t="shared" si="6"/>
        <v>11071258</v>
      </c>
      <c r="G110" s="30">
        <f t="shared" si="6"/>
        <v>154350</v>
      </c>
      <c r="H110" s="7">
        <f t="shared" si="6"/>
        <v>5029500</v>
      </c>
      <c r="I110" s="30">
        <f t="shared" si="6"/>
        <v>62300</v>
      </c>
      <c r="J110" s="30">
        <v>53250</v>
      </c>
      <c r="K110" s="7">
        <f t="shared" si="6"/>
        <v>1523752</v>
      </c>
      <c r="L110" s="30">
        <f t="shared" si="6"/>
        <v>3147810</v>
      </c>
      <c r="M110" s="30">
        <f t="shared" si="6"/>
        <v>0</v>
      </c>
      <c r="N110" s="7">
        <f>SUM(N111:N116)</f>
        <v>598060</v>
      </c>
    </row>
    <row r="111" spans="1:14" ht="12.75">
      <c r="A111" s="1" t="s">
        <v>219</v>
      </c>
      <c r="B111" s="2" t="s">
        <v>220</v>
      </c>
      <c r="C111" s="19"/>
      <c r="D111" s="27"/>
      <c r="E111" s="33">
        <v>467850</v>
      </c>
      <c r="F111" s="35">
        <v>11071258</v>
      </c>
      <c r="G111" s="33">
        <v>154350</v>
      </c>
      <c r="H111" s="27">
        <v>5029500</v>
      </c>
      <c r="I111" s="33">
        <v>62300</v>
      </c>
      <c r="J111" s="35">
        <v>53250</v>
      </c>
      <c r="K111" s="33">
        <v>1523752</v>
      </c>
      <c r="L111" s="35">
        <v>79630</v>
      </c>
      <c r="M111" s="48"/>
      <c r="N111" s="42">
        <v>564460</v>
      </c>
    </row>
    <row r="112" spans="1:14" ht="12.75">
      <c r="A112" s="1" t="s">
        <v>225</v>
      </c>
      <c r="B112" s="2" t="s">
        <v>43</v>
      </c>
      <c r="C112" s="19"/>
      <c r="D112" s="27"/>
      <c r="E112" s="33"/>
      <c r="F112" s="35"/>
      <c r="G112" s="33"/>
      <c r="H112" s="27"/>
      <c r="I112" s="33"/>
      <c r="J112" s="35"/>
      <c r="K112" s="33"/>
      <c r="L112" s="35">
        <v>3000000</v>
      </c>
      <c r="M112" s="48"/>
      <c r="N112" s="42">
        <v>33600</v>
      </c>
    </row>
    <row r="113" spans="1:14" ht="12.75">
      <c r="A113" s="1" t="s">
        <v>226</v>
      </c>
      <c r="B113" s="2" t="s">
        <v>222</v>
      </c>
      <c r="C113" s="19"/>
      <c r="D113" s="27"/>
      <c r="E113" s="33"/>
      <c r="F113" s="35"/>
      <c r="G113" s="33"/>
      <c r="H113" s="27"/>
      <c r="I113" s="33"/>
      <c r="J113" s="35"/>
      <c r="K113" s="33"/>
      <c r="L113" s="35"/>
      <c r="M113" s="48"/>
      <c r="N113" s="42"/>
    </row>
    <row r="114" spans="1:14" ht="12.75">
      <c r="A114" s="1" t="s">
        <v>227</v>
      </c>
      <c r="B114" s="2" t="s">
        <v>224</v>
      </c>
      <c r="C114" s="19"/>
      <c r="D114" s="27"/>
      <c r="E114" s="33"/>
      <c r="F114" s="35"/>
      <c r="G114" s="33"/>
      <c r="H114" s="27"/>
      <c r="I114" s="33"/>
      <c r="J114" s="35"/>
      <c r="K114" s="33"/>
      <c r="L114" s="35"/>
      <c r="M114" s="48"/>
      <c r="N114" s="42"/>
    </row>
    <row r="115" spans="1:14" ht="12.75">
      <c r="A115" s="1" t="s">
        <v>228</v>
      </c>
      <c r="B115" s="2" t="s">
        <v>229</v>
      </c>
      <c r="C115" s="19"/>
      <c r="D115" s="27"/>
      <c r="E115" s="33"/>
      <c r="F115" s="35"/>
      <c r="G115" s="33"/>
      <c r="H115" s="27"/>
      <c r="I115" s="33"/>
      <c r="J115" s="35"/>
      <c r="K115" s="33"/>
      <c r="L115" s="35"/>
      <c r="M115" s="48"/>
      <c r="N115" s="42"/>
    </row>
    <row r="116" spans="1:14" ht="12.75">
      <c r="A116" s="1" t="s">
        <v>230</v>
      </c>
      <c r="B116" s="2" t="s">
        <v>231</v>
      </c>
      <c r="C116" s="19"/>
      <c r="D116" s="27"/>
      <c r="E116" s="33"/>
      <c r="F116" s="35"/>
      <c r="G116" s="33"/>
      <c r="H116" s="27"/>
      <c r="I116" s="33"/>
      <c r="J116" s="35"/>
      <c r="K116" s="33"/>
      <c r="L116" s="35">
        <v>68180</v>
      </c>
      <c r="M116" s="48"/>
      <c r="N116" s="42"/>
    </row>
    <row r="117" spans="1:14" s="8" customFormat="1" ht="12.75">
      <c r="A117" s="4" t="s">
        <v>232</v>
      </c>
      <c r="B117" s="5" t="s">
        <v>233</v>
      </c>
      <c r="C117" s="7">
        <f>SUM(C118:C133)</f>
        <v>0</v>
      </c>
      <c r="D117" s="7">
        <f aca="true" t="shared" si="7" ref="D117:M117">SUM(D118:D133)</f>
        <v>4301536</v>
      </c>
      <c r="E117" s="30">
        <f t="shared" si="7"/>
        <v>1445995</v>
      </c>
      <c r="F117" s="30">
        <f t="shared" si="7"/>
        <v>1897681</v>
      </c>
      <c r="G117" s="30">
        <f t="shared" si="7"/>
        <v>5662649</v>
      </c>
      <c r="H117" s="7">
        <f t="shared" si="7"/>
        <v>2734545</v>
      </c>
      <c r="I117" s="30">
        <f t="shared" si="7"/>
        <v>3770915</v>
      </c>
      <c r="J117" s="30">
        <v>1076434</v>
      </c>
      <c r="K117" s="7">
        <f t="shared" si="7"/>
        <v>2842675</v>
      </c>
      <c r="L117" s="30">
        <f t="shared" si="7"/>
        <v>2909092</v>
      </c>
      <c r="M117" s="30">
        <f t="shared" si="7"/>
        <v>1368744</v>
      </c>
      <c r="N117" s="7">
        <f>SUM(N118:N133)</f>
        <v>5401203</v>
      </c>
    </row>
    <row r="118" spans="1:14" ht="12.75">
      <c r="A118" s="1" t="s">
        <v>234</v>
      </c>
      <c r="B118" s="2" t="s">
        <v>44</v>
      </c>
      <c r="C118" s="19"/>
      <c r="D118" s="27">
        <v>400972</v>
      </c>
      <c r="E118" s="33">
        <v>156180</v>
      </c>
      <c r="F118" s="35">
        <v>51760</v>
      </c>
      <c r="G118" s="33">
        <v>1007201</v>
      </c>
      <c r="H118" s="27">
        <v>228894</v>
      </c>
      <c r="I118" s="33">
        <v>385450</v>
      </c>
      <c r="J118" s="35">
        <v>336993</v>
      </c>
      <c r="K118" s="33">
        <v>127000</v>
      </c>
      <c r="L118" s="35">
        <v>1123154</v>
      </c>
      <c r="M118" s="48">
        <v>24990</v>
      </c>
      <c r="N118" s="42">
        <v>529122</v>
      </c>
    </row>
    <row r="119" spans="1:14" ht="12.75">
      <c r="A119" s="1" t="s">
        <v>235</v>
      </c>
      <c r="B119" s="2" t="s">
        <v>45</v>
      </c>
      <c r="C119" s="19"/>
      <c r="D119" s="27"/>
      <c r="E119" s="33">
        <v>140980</v>
      </c>
      <c r="F119" s="35">
        <v>72180</v>
      </c>
      <c r="G119" s="33">
        <v>65140</v>
      </c>
      <c r="H119" s="27">
        <v>73180</v>
      </c>
      <c r="I119" s="33">
        <v>86950</v>
      </c>
      <c r="J119" s="35">
        <v>88380</v>
      </c>
      <c r="K119" s="33">
        <v>89550</v>
      </c>
      <c r="L119" s="35">
        <v>86680</v>
      </c>
      <c r="M119" s="48">
        <v>88740</v>
      </c>
      <c r="N119" s="42">
        <v>90660</v>
      </c>
    </row>
    <row r="120" spans="1:14" ht="12.75">
      <c r="A120" s="1" t="s">
        <v>236</v>
      </c>
      <c r="B120" s="2" t="s">
        <v>237</v>
      </c>
      <c r="C120" s="19"/>
      <c r="D120" s="27"/>
      <c r="E120" s="33"/>
      <c r="F120" s="35"/>
      <c r="G120" s="33"/>
      <c r="H120" s="27"/>
      <c r="I120" s="33"/>
      <c r="J120" s="35"/>
      <c r="K120" s="33"/>
      <c r="L120" s="35"/>
      <c r="M120" s="48"/>
      <c r="N120" s="42"/>
    </row>
    <row r="121" spans="1:14" ht="12.75">
      <c r="A121" s="1" t="s">
        <v>238</v>
      </c>
      <c r="B121" s="2" t="s">
        <v>239</v>
      </c>
      <c r="C121" s="19"/>
      <c r="D121" s="27">
        <v>9850</v>
      </c>
      <c r="E121" s="33"/>
      <c r="F121" s="35"/>
      <c r="G121" s="33"/>
      <c r="H121" s="27"/>
      <c r="I121" s="33"/>
      <c r="J121" s="35"/>
      <c r="K121" s="33"/>
      <c r="L121" s="35"/>
      <c r="M121" s="48"/>
      <c r="N121" s="42"/>
    </row>
    <row r="122" spans="1:14" ht="12.75">
      <c r="A122" s="1" t="s">
        <v>240</v>
      </c>
      <c r="B122" s="2" t="s">
        <v>241</v>
      </c>
      <c r="C122" s="19"/>
      <c r="D122" s="27"/>
      <c r="E122" s="33"/>
      <c r="F122" s="35"/>
      <c r="G122" s="33"/>
      <c r="H122" s="27"/>
      <c r="I122" s="33"/>
      <c r="J122" s="35"/>
      <c r="K122" s="33"/>
      <c r="L122" s="35"/>
      <c r="M122" s="48"/>
      <c r="N122" s="42"/>
    </row>
    <row r="123" spans="1:14" ht="12.75">
      <c r="A123" s="1" t="s">
        <v>242</v>
      </c>
      <c r="B123" s="2" t="s">
        <v>243</v>
      </c>
      <c r="C123" s="19"/>
      <c r="D123" s="27">
        <v>636650</v>
      </c>
      <c r="E123" s="33"/>
      <c r="F123" s="35"/>
      <c r="G123" s="33"/>
      <c r="H123" s="27"/>
      <c r="I123" s="33"/>
      <c r="J123" s="35"/>
      <c r="K123" s="33"/>
      <c r="L123" s="35"/>
      <c r="M123" s="48"/>
      <c r="N123" s="42"/>
    </row>
    <row r="124" spans="1:14" ht="12.75">
      <c r="A124" s="1" t="s">
        <v>244</v>
      </c>
      <c r="B124" s="2" t="s">
        <v>46</v>
      </c>
      <c r="C124" s="19"/>
      <c r="D124" s="27">
        <v>14850</v>
      </c>
      <c r="E124" s="33">
        <v>230825</v>
      </c>
      <c r="F124" s="35"/>
      <c r="G124" s="33"/>
      <c r="H124" s="27"/>
      <c r="I124" s="33">
        <v>405771</v>
      </c>
      <c r="J124" s="35"/>
      <c r="K124" s="33"/>
      <c r="L124" s="35"/>
      <c r="M124" s="48"/>
      <c r="N124" s="42">
        <v>210669</v>
      </c>
    </row>
    <row r="125" spans="1:14" ht="12.75">
      <c r="A125" s="1" t="s">
        <v>245</v>
      </c>
      <c r="B125" s="2" t="s">
        <v>246</v>
      </c>
      <c r="C125" s="19"/>
      <c r="D125" s="27"/>
      <c r="E125" s="33"/>
      <c r="F125" s="35"/>
      <c r="G125" s="33"/>
      <c r="H125" s="27"/>
      <c r="I125" s="33"/>
      <c r="J125" s="35"/>
      <c r="K125" s="33"/>
      <c r="L125" s="35"/>
      <c r="M125" s="48"/>
      <c r="N125" s="42"/>
    </row>
    <row r="126" spans="1:14" ht="12.75">
      <c r="A126" s="1" t="s">
        <v>247</v>
      </c>
      <c r="B126" s="2" t="s">
        <v>47</v>
      </c>
      <c r="C126" s="19"/>
      <c r="D126" s="27"/>
      <c r="E126" s="33">
        <v>66980</v>
      </c>
      <c r="F126" s="35">
        <v>135180</v>
      </c>
      <c r="G126" s="33">
        <v>108032</v>
      </c>
      <c r="H126" s="27">
        <v>31800</v>
      </c>
      <c r="I126" s="33">
        <v>172000</v>
      </c>
      <c r="J126" s="35"/>
      <c r="K126" s="33"/>
      <c r="L126" s="35"/>
      <c r="M126" s="48"/>
      <c r="N126" s="42"/>
    </row>
    <row r="127" spans="1:14" ht="12.75">
      <c r="A127" s="1" t="s">
        <v>248</v>
      </c>
      <c r="B127" s="2" t="s">
        <v>48</v>
      </c>
      <c r="C127" s="19"/>
      <c r="D127" s="27">
        <v>256838</v>
      </c>
      <c r="E127" s="33">
        <v>15750</v>
      </c>
      <c r="F127" s="35">
        <v>430661</v>
      </c>
      <c r="G127" s="33">
        <v>927004</v>
      </c>
      <c r="H127" s="27">
        <v>22800</v>
      </c>
      <c r="I127" s="33"/>
      <c r="J127" s="35">
        <v>78400</v>
      </c>
      <c r="K127" s="33"/>
      <c r="L127" s="35"/>
      <c r="M127" s="48"/>
      <c r="N127" s="42"/>
    </row>
    <row r="128" spans="1:14" ht="25.5">
      <c r="A128" s="1" t="s">
        <v>249</v>
      </c>
      <c r="B128" s="2" t="s">
        <v>250</v>
      </c>
      <c r="C128" s="19"/>
      <c r="D128" s="27">
        <v>1331961</v>
      </c>
      <c r="E128" s="33">
        <v>74747</v>
      </c>
      <c r="F128" s="35">
        <v>566994</v>
      </c>
      <c r="G128" s="33">
        <v>291030</v>
      </c>
      <c r="H128" s="27">
        <v>674660</v>
      </c>
      <c r="I128" s="33">
        <v>833856</v>
      </c>
      <c r="J128" s="35">
        <v>389528</v>
      </c>
      <c r="K128" s="33">
        <v>629949</v>
      </c>
      <c r="L128" s="35">
        <v>875240</v>
      </c>
      <c r="M128" s="48">
        <v>219417</v>
      </c>
      <c r="N128" s="42">
        <v>972145</v>
      </c>
    </row>
    <row r="129" spans="1:14" ht="12.75">
      <c r="A129" s="1" t="s">
        <v>251</v>
      </c>
      <c r="B129" s="2" t="s">
        <v>49</v>
      </c>
      <c r="C129" s="19"/>
      <c r="D129" s="27">
        <v>1650415</v>
      </c>
      <c r="E129" s="33">
        <v>760533</v>
      </c>
      <c r="F129" s="35">
        <v>640906</v>
      </c>
      <c r="G129" s="33">
        <v>3264242</v>
      </c>
      <c r="H129" s="27">
        <v>1703211</v>
      </c>
      <c r="I129" s="33">
        <v>1886888</v>
      </c>
      <c r="J129" s="35">
        <v>183133</v>
      </c>
      <c r="K129" s="33">
        <v>1895376</v>
      </c>
      <c r="L129" s="35">
        <v>671936</v>
      </c>
      <c r="M129" s="48">
        <v>1035597</v>
      </c>
      <c r="N129" s="42">
        <v>3598607</v>
      </c>
    </row>
    <row r="130" spans="1:14" ht="12.75">
      <c r="A130" s="1" t="s">
        <v>252</v>
      </c>
      <c r="B130" s="2" t="s">
        <v>253</v>
      </c>
      <c r="C130" s="19"/>
      <c r="D130" s="27"/>
      <c r="E130" s="33"/>
      <c r="F130" s="35"/>
      <c r="G130" s="33"/>
      <c r="H130" s="27"/>
      <c r="I130" s="33"/>
      <c r="J130" s="35"/>
      <c r="K130" s="33"/>
      <c r="L130" s="35">
        <v>152082</v>
      </c>
      <c r="M130" s="48"/>
      <c r="N130" s="42"/>
    </row>
    <row r="131" spans="1:14" ht="12.75">
      <c r="A131" s="1" t="s">
        <v>254</v>
      </c>
      <c r="B131" s="2" t="s">
        <v>255</v>
      </c>
      <c r="C131" s="19"/>
      <c r="D131" s="27"/>
      <c r="E131" s="33"/>
      <c r="F131" s="35"/>
      <c r="G131" s="33"/>
      <c r="H131" s="27"/>
      <c r="I131" s="33"/>
      <c r="J131" s="35"/>
      <c r="K131" s="33"/>
      <c r="L131" s="35"/>
      <c r="M131" s="48"/>
      <c r="N131" s="42"/>
    </row>
    <row r="132" spans="1:14" ht="12.75">
      <c r="A132" s="1" t="s">
        <v>256</v>
      </c>
      <c r="B132" s="2" t="s">
        <v>257</v>
      </c>
      <c r="C132" s="19"/>
      <c r="D132" s="27"/>
      <c r="E132" s="33"/>
      <c r="F132" s="35"/>
      <c r="G132" s="33"/>
      <c r="H132" s="27"/>
      <c r="I132" s="33"/>
      <c r="J132" s="35"/>
      <c r="K132" s="33"/>
      <c r="L132" s="35"/>
      <c r="M132" s="48"/>
      <c r="N132" s="42"/>
    </row>
    <row r="133" spans="1:14" ht="12.75">
      <c r="A133" s="1" t="s">
        <v>258</v>
      </c>
      <c r="B133" s="2" t="s">
        <v>1</v>
      </c>
      <c r="C133" s="19"/>
      <c r="D133" s="27"/>
      <c r="E133" s="33"/>
      <c r="F133" s="35"/>
      <c r="G133" s="33"/>
      <c r="H133" s="27"/>
      <c r="I133" s="33"/>
      <c r="J133" s="35"/>
      <c r="K133" s="33">
        <v>100800</v>
      </c>
      <c r="L133" s="35"/>
      <c r="M133" s="48"/>
      <c r="N133" s="42"/>
    </row>
    <row r="134" spans="1:14" s="8" customFormat="1" ht="12.75">
      <c r="A134" s="4" t="s">
        <v>259</v>
      </c>
      <c r="B134" s="5" t="s">
        <v>260</v>
      </c>
      <c r="C134" s="7">
        <f>SUM(C135:C143)</f>
        <v>7231526</v>
      </c>
      <c r="D134" s="7">
        <f aca="true" t="shared" si="8" ref="D134:M134">SUM(D135:D143)</f>
        <v>10519467</v>
      </c>
      <c r="E134" s="30">
        <f t="shared" si="8"/>
        <v>8147599</v>
      </c>
      <c r="F134" s="30">
        <f t="shared" si="8"/>
        <v>11313197</v>
      </c>
      <c r="G134" s="30">
        <f t="shared" si="8"/>
        <v>10437740</v>
      </c>
      <c r="H134" s="7">
        <f t="shared" si="8"/>
        <v>9888969</v>
      </c>
      <c r="I134" s="30">
        <f t="shared" si="8"/>
        <v>11564023</v>
      </c>
      <c r="J134" s="30">
        <v>11440408</v>
      </c>
      <c r="K134" s="7">
        <f t="shared" si="8"/>
        <v>10043760</v>
      </c>
      <c r="L134" s="30">
        <f t="shared" si="8"/>
        <v>9502478</v>
      </c>
      <c r="M134" s="30">
        <f t="shared" si="8"/>
        <v>10648198</v>
      </c>
      <c r="N134" s="7">
        <f>SUM(N135:N143)</f>
        <v>11120307</v>
      </c>
    </row>
    <row r="135" spans="1:14" ht="12.75">
      <c r="A135" s="1" t="s">
        <v>261</v>
      </c>
      <c r="B135" s="2" t="s">
        <v>50</v>
      </c>
      <c r="C135" s="19">
        <v>6089642</v>
      </c>
      <c r="D135" s="27">
        <v>6160676</v>
      </c>
      <c r="E135" s="33">
        <v>6061676</v>
      </c>
      <c r="F135" s="35">
        <v>7343058</v>
      </c>
      <c r="G135" s="33">
        <v>6582631</v>
      </c>
      <c r="H135" s="27">
        <v>7572134</v>
      </c>
      <c r="I135" s="33">
        <v>7079736</v>
      </c>
      <c r="J135" s="35">
        <v>7905607</v>
      </c>
      <c r="K135" s="33">
        <v>7544741</v>
      </c>
      <c r="L135" s="35">
        <v>7156736</v>
      </c>
      <c r="M135" s="48">
        <v>6887927</v>
      </c>
      <c r="N135" s="42">
        <v>7337053</v>
      </c>
    </row>
    <row r="136" spans="1:14" ht="12.75">
      <c r="A136" s="1" t="s">
        <v>262</v>
      </c>
      <c r="B136" s="2" t="s">
        <v>51</v>
      </c>
      <c r="C136" s="19">
        <v>2170</v>
      </c>
      <c r="D136" s="27">
        <v>1747469</v>
      </c>
      <c r="E136" s="33">
        <v>38370</v>
      </c>
      <c r="F136" s="35">
        <v>1033117</v>
      </c>
      <c r="G136" s="33">
        <v>929688</v>
      </c>
      <c r="H136" s="27">
        <v>676180</v>
      </c>
      <c r="I136" s="33">
        <v>1263918</v>
      </c>
      <c r="J136" s="35">
        <v>652057</v>
      </c>
      <c r="K136" s="33">
        <v>307518</v>
      </c>
      <c r="L136" s="35">
        <v>471225</v>
      </c>
      <c r="M136" s="48">
        <v>925653</v>
      </c>
      <c r="N136" s="42">
        <v>1333550</v>
      </c>
    </row>
    <row r="137" spans="1:14" ht="12.75">
      <c r="A137" s="1" t="s">
        <v>263</v>
      </c>
      <c r="B137" s="2" t="s">
        <v>264</v>
      </c>
      <c r="C137" s="19"/>
      <c r="D137" s="27"/>
      <c r="E137" s="33"/>
      <c r="F137" s="35"/>
      <c r="G137" s="33"/>
      <c r="H137" s="27">
        <v>440459</v>
      </c>
      <c r="I137" s="33">
        <v>445507</v>
      </c>
      <c r="J137" s="35">
        <v>356498</v>
      </c>
      <c r="K137" s="33"/>
      <c r="L137" s="35"/>
      <c r="M137" s="48"/>
      <c r="N137" s="42"/>
    </row>
    <row r="138" spans="1:14" ht="12.75">
      <c r="A138" s="1" t="s">
        <v>265</v>
      </c>
      <c r="B138" s="2" t="s">
        <v>52</v>
      </c>
      <c r="C138" s="19">
        <v>98032</v>
      </c>
      <c r="D138" s="27">
        <v>130400</v>
      </c>
      <c r="E138" s="33">
        <v>101202</v>
      </c>
      <c r="F138" s="35">
        <v>222830</v>
      </c>
      <c r="G138" s="33">
        <v>172072</v>
      </c>
      <c r="H138" s="27">
        <v>115090</v>
      </c>
      <c r="I138" s="33">
        <v>312341</v>
      </c>
      <c r="J138" s="35">
        <v>397343</v>
      </c>
      <c r="K138" s="33">
        <v>105257</v>
      </c>
      <c r="L138" s="35">
        <v>310498</v>
      </c>
      <c r="M138" s="48">
        <v>256294</v>
      </c>
      <c r="N138" s="42">
        <v>195609</v>
      </c>
    </row>
    <row r="139" spans="1:14" ht="12.75">
      <c r="A139" s="1" t="s">
        <v>266</v>
      </c>
      <c r="B139" s="2" t="s">
        <v>53</v>
      </c>
      <c r="C139" s="19">
        <v>428720</v>
      </c>
      <c r="D139" s="27">
        <v>1372000</v>
      </c>
      <c r="E139" s="33">
        <v>663315</v>
      </c>
      <c r="F139" s="35">
        <v>1685133</v>
      </c>
      <c r="G139" s="33">
        <v>1354134</v>
      </c>
      <c r="H139" s="27">
        <v>582550</v>
      </c>
      <c r="I139" s="33">
        <v>1555822</v>
      </c>
      <c r="J139" s="35">
        <v>1232637</v>
      </c>
      <c r="K139" s="33">
        <v>1149110</v>
      </c>
      <c r="L139" s="35">
        <v>645502</v>
      </c>
      <c r="M139" s="48">
        <v>1645645</v>
      </c>
      <c r="N139" s="42">
        <v>861928</v>
      </c>
    </row>
    <row r="140" spans="1:14" ht="12.75">
      <c r="A140" s="1" t="s">
        <v>267</v>
      </c>
      <c r="B140" s="2" t="s">
        <v>54</v>
      </c>
      <c r="C140" s="19"/>
      <c r="D140" s="27">
        <v>524341</v>
      </c>
      <c r="E140" s="33">
        <v>519286</v>
      </c>
      <c r="F140" s="35">
        <v>414587</v>
      </c>
      <c r="G140" s="33">
        <v>868649</v>
      </c>
      <c r="H140" s="27"/>
      <c r="I140" s="33">
        <v>402020</v>
      </c>
      <c r="J140" s="35">
        <v>391050</v>
      </c>
      <c r="K140" s="33">
        <v>429670</v>
      </c>
      <c r="L140" s="35">
        <v>410643</v>
      </c>
      <c r="M140" s="48">
        <v>423434</v>
      </c>
      <c r="N140" s="42">
        <v>882022</v>
      </c>
    </row>
    <row r="141" spans="1:14" ht="12.75">
      <c r="A141" s="1" t="s">
        <v>268</v>
      </c>
      <c r="B141" s="2" t="s">
        <v>55</v>
      </c>
      <c r="C141" s="19">
        <v>612962</v>
      </c>
      <c r="D141" s="27">
        <v>584581</v>
      </c>
      <c r="E141" s="33">
        <v>529815</v>
      </c>
      <c r="F141" s="35">
        <v>529813</v>
      </c>
      <c r="G141" s="33">
        <v>530566</v>
      </c>
      <c r="H141" s="27">
        <v>502556</v>
      </c>
      <c r="I141" s="33">
        <v>504679</v>
      </c>
      <c r="J141" s="35">
        <v>505216</v>
      </c>
      <c r="K141" s="33">
        <v>507464</v>
      </c>
      <c r="L141" s="35">
        <v>507874</v>
      </c>
      <c r="M141" s="48">
        <v>509245</v>
      </c>
      <c r="N141" s="42">
        <v>510145</v>
      </c>
    </row>
    <row r="142" spans="1:14" ht="12.75">
      <c r="A142" s="1" t="s">
        <v>269</v>
      </c>
      <c r="B142" s="2" t="s">
        <v>270</v>
      </c>
      <c r="C142" s="19"/>
      <c r="D142" s="27"/>
      <c r="E142" s="33">
        <v>233935</v>
      </c>
      <c r="F142" s="35">
        <v>84659</v>
      </c>
      <c r="G142" s="33"/>
      <c r="H142" s="27"/>
      <c r="I142" s="33"/>
      <c r="J142" s="35"/>
      <c r="K142" s="33"/>
      <c r="L142" s="35"/>
      <c r="M142" s="48"/>
      <c r="N142" s="42"/>
    </row>
    <row r="143" spans="1:14" ht="12.75">
      <c r="A143" s="1" t="s">
        <v>271</v>
      </c>
      <c r="B143" s="2" t="s">
        <v>1</v>
      </c>
      <c r="C143" s="19"/>
      <c r="D143" s="27"/>
      <c r="E143" s="33"/>
      <c r="F143" s="35"/>
      <c r="G143" s="33"/>
      <c r="H143" s="27"/>
      <c r="I143" s="33"/>
      <c r="J143" s="35"/>
      <c r="K143" s="33"/>
      <c r="L143" s="35"/>
      <c r="M143" s="48"/>
      <c r="N143" s="42"/>
    </row>
    <row r="144" spans="1:14" s="8" customFormat="1" ht="12.75">
      <c r="A144" s="4" t="s">
        <v>272</v>
      </c>
      <c r="B144" s="5" t="s">
        <v>273</v>
      </c>
      <c r="C144" s="7">
        <f>SUM(C145:C152)</f>
        <v>506667</v>
      </c>
      <c r="D144" s="7">
        <f aca="true" t="shared" si="9" ref="D144:M144">SUM(D145:D152)</f>
        <v>993100</v>
      </c>
      <c r="E144" s="30">
        <f t="shared" si="9"/>
        <v>18000</v>
      </c>
      <c r="F144" s="30">
        <f t="shared" si="9"/>
        <v>318283</v>
      </c>
      <c r="G144" s="30">
        <f t="shared" si="9"/>
        <v>641166</v>
      </c>
      <c r="H144" s="7">
        <f t="shared" si="9"/>
        <v>81832</v>
      </c>
      <c r="I144" s="30">
        <f t="shared" si="9"/>
        <v>389903</v>
      </c>
      <c r="J144" s="30">
        <v>187000</v>
      </c>
      <c r="K144" s="7">
        <f t="shared" si="9"/>
        <v>103000</v>
      </c>
      <c r="L144" s="30">
        <f t="shared" si="9"/>
        <v>771060</v>
      </c>
      <c r="M144" s="30">
        <f t="shared" si="9"/>
        <v>110000</v>
      </c>
      <c r="N144" s="7">
        <f>SUM(N145:N152)</f>
        <v>817050</v>
      </c>
    </row>
    <row r="145" spans="1:14" ht="12.75">
      <c r="A145" s="1" t="s">
        <v>274</v>
      </c>
      <c r="B145" s="2" t="s">
        <v>275</v>
      </c>
      <c r="C145" s="19">
        <v>286667</v>
      </c>
      <c r="D145" s="27">
        <v>110000</v>
      </c>
      <c r="E145" s="33"/>
      <c r="F145" s="35">
        <v>22222</v>
      </c>
      <c r="G145" s="33">
        <v>144966</v>
      </c>
      <c r="H145" s="27">
        <v>12000</v>
      </c>
      <c r="I145" s="33">
        <v>110000</v>
      </c>
      <c r="J145" s="35">
        <v>110000</v>
      </c>
      <c r="K145" s="33"/>
      <c r="L145" s="35">
        <v>220000</v>
      </c>
      <c r="M145" s="48">
        <v>110000</v>
      </c>
      <c r="N145" s="42">
        <v>110000</v>
      </c>
    </row>
    <row r="146" spans="1:14" ht="12.75">
      <c r="A146" s="1" t="s">
        <v>276</v>
      </c>
      <c r="B146" s="2" t="s">
        <v>277</v>
      </c>
      <c r="C146" s="19"/>
      <c r="D146" s="27">
        <v>583100</v>
      </c>
      <c r="E146" s="33">
        <v>18000</v>
      </c>
      <c r="F146" s="35">
        <v>263130</v>
      </c>
      <c r="G146" s="33">
        <v>44000</v>
      </c>
      <c r="H146" s="27">
        <v>54600</v>
      </c>
      <c r="I146" s="33">
        <v>279903</v>
      </c>
      <c r="J146" s="35">
        <v>77000</v>
      </c>
      <c r="K146" s="33">
        <v>103000</v>
      </c>
      <c r="L146" s="35">
        <v>551060</v>
      </c>
      <c r="M146" s="48"/>
      <c r="N146" s="42">
        <v>373050</v>
      </c>
    </row>
    <row r="147" spans="1:14" ht="12.75">
      <c r="A147" s="1" t="s">
        <v>278</v>
      </c>
      <c r="B147" s="2" t="s">
        <v>279</v>
      </c>
      <c r="C147" s="19"/>
      <c r="D147" s="27"/>
      <c r="E147" s="33"/>
      <c r="F147" s="35"/>
      <c r="G147" s="33"/>
      <c r="H147" s="27"/>
      <c r="I147" s="33"/>
      <c r="J147" s="35"/>
      <c r="K147" s="33"/>
      <c r="L147" s="35"/>
      <c r="M147" s="48"/>
      <c r="N147" s="42">
        <v>9800</v>
      </c>
    </row>
    <row r="148" spans="1:14" ht="12.75">
      <c r="A148" s="1" t="s">
        <v>280</v>
      </c>
      <c r="B148" s="2" t="s">
        <v>281</v>
      </c>
      <c r="C148" s="19"/>
      <c r="D148" s="27"/>
      <c r="E148" s="33"/>
      <c r="F148" s="35">
        <v>10709</v>
      </c>
      <c r="G148" s="33"/>
      <c r="H148" s="27"/>
      <c r="I148" s="33"/>
      <c r="J148" s="35"/>
      <c r="K148" s="33"/>
      <c r="L148" s="35"/>
      <c r="M148" s="48"/>
      <c r="N148" s="42">
        <v>107100</v>
      </c>
    </row>
    <row r="149" spans="1:14" ht="12.75">
      <c r="A149" s="1" t="s">
        <v>282</v>
      </c>
      <c r="B149" s="2" t="s">
        <v>283</v>
      </c>
      <c r="C149" s="19"/>
      <c r="D149" s="27"/>
      <c r="E149" s="33"/>
      <c r="F149" s="35"/>
      <c r="G149" s="33">
        <v>452200</v>
      </c>
      <c r="H149" s="27"/>
      <c r="I149" s="33"/>
      <c r="J149" s="35"/>
      <c r="K149" s="33"/>
      <c r="L149" s="35"/>
      <c r="M149" s="48"/>
      <c r="N149" s="42"/>
    </row>
    <row r="150" spans="1:14" ht="12.75">
      <c r="A150" s="1" t="s">
        <v>284</v>
      </c>
      <c r="B150" s="2" t="s">
        <v>285</v>
      </c>
      <c r="C150" s="19"/>
      <c r="D150" s="27"/>
      <c r="E150" s="33"/>
      <c r="F150" s="35"/>
      <c r="G150" s="33"/>
      <c r="H150" s="27"/>
      <c r="I150" s="33"/>
      <c r="J150" s="35"/>
      <c r="K150" s="33"/>
      <c r="L150" s="35"/>
      <c r="M150" s="48"/>
      <c r="N150" s="42"/>
    </row>
    <row r="151" spans="1:14" ht="12.75">
      <c r="A151" s="1" t="s">
        <v>286</v>
      </c>
      <c r="B151" s="2" t="s">
        <v>287</v>
      </c>
      <c r="C151" s="19"/>
      <c r="D151" s="27"/>
      <c r="E151" s="33"/>
      <c r="F151" s="35"/>
      <c r="G151" s="33"/>
      <c r="H151" s="27"/>
      <c r="I151" s="33"/>
      <c r="J151" s="35"/>
      <c r="K151" s="33"/>
      <c r="L151" s="35"/>
      <c r="M151" s="48"/>
      <c r="N151" s="42"/>
    </row>
    <row r="152" spans="1:14" ht="12.75">
      <c r="A152" s="1" t="s">
        <v>288</v>
      </c>
      <c r="B152" s="2" t="s">
        <v>1</v>
      </c>
      <c r="C152" s="19">
        <v>220000</v>
      </c>
      <c r="D152" s="27">
        <v>300000</v>
      </c>
      <c r="E152" s="33"/>
      <c r="F152" s="35">
        <v>22222</v>
      </c>
      <c r="G152" s="33"/>
      <c r="H152" s="27">
        <v>15232</v>
      </c>
      <c r="I152" s="33"/>
      <c r="J152" s="35"/>
      <c r="K152" s="33"/>
      <c r="L152" s="35"/>
      <c r="M152" s="48"/>
      <c r="N152" s="42">
        <v>217100</v>
      </c>
    </row>
    <row r="153" spans="1:14" s="8" customFormat="1" ht="12.75">
      <c r="A153" s="4" t="s">
        <v>289</v>
      </c>
      <c r="B153" s="5" t="s">
        <v>290</v>
      </c>
      <c r="C153" s="7">
        <f>SUM(C154:C156)</f>
        <v>0</v>
      </c>
      <c r="D153" s="7">
        <f aca="true" t="shared" si="10" ref="D153:M153">SUM(D154:D156)</f>
        <v>351844</v>
      </c>
      <c r="E153" s="30">
        <f t="shared" si="10"/>
        <v>101210</v>
      </c>
      <c r="F153" s="30">
        <f t="shared" si="10"/>
        <v>0</v>
      </c>
      <c r="G153" s="30">
        <f t="shared" si="10"/>
        <v>0</v>
      </c>
      <c r="H153" s="7">
        <f t="shared" si="10"/>
        <v>0</v>
      </c>
      <c r="I153" s="30">
        <f t="shared" si="10"/>
        <v>71400</v>
      </c>
      <c r="J153" s="30">
        <v>0</v>
      </c>
      <c r="K153" s="7">
        <f t="shared" si="10"/>
        <v>601010</v>
      </c>
      <c r="L153" s="30">
        <f t="shared" si="10"/>
        <v>228850</v>
      </c>
      <c r="M153" s="30">
        <f t="shared" si="10"/>
        <v>329630</v>
      </c>
      <c r="N153" s="7">
        <f>SUM(N154:N156)</f>
        <v>1624700</v>
      </c>
    </row>
    <row r="154" spans="1:14" ht="12.75">
      <c r="A154" s="1" t="s">
        <v>291</v>
      </c>
      <c r="B154" s="2" t="s">
        <v>292</v>
      </c>
      <c r="C154" s="19"/>
      <c r="D154" s="27"/>
      <c r="E154" s="33">
        <v>101210</v>
      </c>
      <c r="F154" s="35"/>
      <c r="G154" s="33"/>
      <c r="H154" s="27"/>
      <c r="I154" s="33">
        <v>71400</v>
      </c>
      <c r="J154" s="35"/>
      <c r="K154" s="33">
        <v>601010</v>
      </c>
      <c r="L154" s="35"/>
      <c r="M154" s="48">
        <v>249900</v>
      </c>
      <c r="N154" s="42">
        <v>1624700</v>
      </c>
    </row>
    <row r="155" spans="1:14" ht="12.75">
      <c r="A155" s="1" t="s">
        <v>293</v>
      </c>
      <c r="B155" s="2" t="s">
        <v>56</v>
      </c>
      <c r="C155" s="19"/>
      <c r="D155" s="27">
        <v>351844</v>
      </c>
      <c r="E155" s="33"/>
      <c r="F155" s="35"/>
      <c r="G155" s="33"/>
      <c r="H155" s="27"/>
      <c r="I155" s="33"/>
      <c r="J155" s="35"/>
      <c r="K155" s="33"/>
      <c r="L155" s="35">
        <v>228850</v>
      </c>
      <c r="M155" s="48">
        <v>79730</v>
      </c>
      <c r="N155" s="42"/>
    </row>
    <row r="156" spans="1:14" ht="12.75">
      <c r="A156" s="1" t="s">
        <v>294</v>
      </c>
      <c r="B156" s="2" t="s">
        <v>1</v>
      </c>
      <c r="C156" s="19"/>
      <c r="D156" s="27"/>
      <c r="E156" s="33"/>
      <c r="F156" s="35"/>
      <c r="G156" s="33"/>
      <c r="H156" s="27"/>
      <c r="I156" s="33"/>
      <c r="J156" s="35"/>
      <c r="K156" s="33"/>
      <c r="L156" s="35"/>
      <c r="M156" s="48"/>
      <c r="N156" s="42"/>
    </row>
    <row r="157" spans="1:14" s="8" customFormat="1" ht="12.75">
      <c r="A157" s="4" t="s">
        <v>295</v>
      </c>
      <c r="B157" s="5" t="s">
        <v>296</v>
      </c>
      <c r="C157" s="7">
        <f>SUM(C158:C168)</f>
        <v>407208</v>
      </c>
      <c r="D157" s="7">
        <f aca="true" t="shared" si="11" ref="D157:M157">SUM(D158:D168)</f>
        <v>15410991</v>
      </c>
      <c r="E157" s="30">
        <f t="shared" si="11"/>
        <v>14008563</v>
      </c>
      <c r="F157" s="30">
        <f t="shared" si="11"/>
        <v>13608679</v>
      </c>
      <c r="G157" s="30">
        <f t="shared" si="11"/>
        <v>14033353</v>
      </c>
      <c r="H157" s="7">
        <f t="shared" si="11"/>
        <v>13188700</v>
      </c>
      <c r="I157" s="30">
        <f t="shared" si="11"/>
        <v>13652324</v>
      </c>
      <c r="J157" s="30">
        <v>15584784</v>
      </c>
      <c r="K157" s="7">
        <f t="shared" si="11"/>
        <v>15990672</v>
      </c>
      <c r="L157" s="30">
        <f t="shared" si="11"/>
        <v>14029147</v>
      </c>
      <c r="M157" s="30">
        <f t="shared" si="11"/>
        <v>13506668</v>
      </c>
      <c r="N157" s="7">
        <f>SUM(N158:N168)</f>
        <v>38756082</v>
      </c>
    </row>
    <row r="158" spans="1:14" ht="12.75">
      <c r="A158" s="1" t="s">
        <v>297</v>
      </c>
      <c r="B158" s="2" t="s">
        <v>57</v>
      </c>
      <c r="C158" s="19"/>
      <c r="D158" s="27">
        <v>8274000</v>
      </c>
      <c r="E158" s="33">
        <v>8274000</v>
      </c>
      <c r="F158" s="35">
        <v>8274000</v>
      </c>
      <c r="G158" s="33">
        <v>8274000</v>
      </c>
      <c r="H158" s="27">
        <v>8274000</v>
      </c>
      <c r="I158" s="33">
        <v>8274000</v>
      </c>
      <c r="J158" s="35">
        <v>8274000</v>
      </c>
      <c r="K158" s="33">
        <v>8274000</v>
      </c>
      <c r="L158" s="35">
        <v>8274000</v>
      </c>
      <c r="M158" s="48">
        <v>8274000</v>
      </c>
      <c r="N158" s="42">
        <v>16548000</v>
      </c>
    </row>
    <row r="159" spans="1:14" ht="12.75">
      <c r="A159" s="1" t="s">
        <v>298</v>
      </c>
      <c r="B159" s="2" t="s">
        <v>58</v>
      </c>
      <c r="C159" s="19">
        <v>107208</v>
      </c>
      <c r="D159" s="27">
        <v>124484</v>
      </c>
      <c r="E159" s="33"/>
      <c r="F159" s="35">
        <v>112726</v>
      </c>
      <c r="G159" s="33">
        <v>119158</v>
      </c>
      <c r="H159" s="27"/>
      <c r="I159" s="33">
        <v>548321</v>
      </c>
      <c r="J159" s="35">
        <v>164303</v>
      </c>
      <c r="K159" s="33">
        <v>165031</v>
      </c>
      <c r="L159" s="35">
        <v>190082</v>
      </c>
      <c r="M159" s="48">
        <v>165613</v>
      </c>
      <c r="N159" s="42">
        <v>165901</v>
      </c>
    </row>
    <row r="160" spans="1:14" ht="12.75">
      <c r="A160" s="1" t="s">
        <v>299</v>
      </c>
      <c r="B160" s="2" t="s">
        <v>59</v>
      </c>
      <c r="C160" s="19"/>
      <c r="D160" s="27">
        <v>3500000</v>
      </c>
      <c r="E160" s="33">
        <v>3500000</v>
      </c>
      <c r="F160" s="35">
        <v>3500000</v>
      </c>
      <c r="G160" s="33">
        <v>3500000</v>
      </c>
      <c r="H160" s="27">
        <v>3500000</v>
      </c>
      <c r="I160" s="33">
        <v>3500000</v>
      </c>
      <c r="J160" s="35">
        <v>3500000</v>
      </c>
      <c r="K160" s="33">
        <v>3500000</v>
      </c>
      <c r="L160" s="35">
        <v>3500000</v>
      </c>
      <c r="M160" s="48">
        <v>3500000</v>
      </c>
      <c r="N160" s="42">
        <v>7000000</v>
      </c>
    </row>
    <row r="161" spans="1:14" ht="12.75">
      <c r="A161" s="1" t="s">
        <v>300</v>
      </c>
      <c r="B161" s="2" t="s">
        <v>60</v>
      </c>
      <c r="C161" s="19"/>
      <c r="D161" s="27">
        <v>1250000</v>
      </c>
      <c r="E161" s="33">
        <v>1250000</v>
      </c>
      <c r="F161" s="35">
        <v>1250000</v>
      </c>
      <c r="G161" s="33">
        <v>1250000</v>
      </c>
      <c r="H161" s="27">
        <v>1250000</v>
      </c>
      <c r="I161" s="33">
        <v>1250000</v>
      </c>
      <c r="J161" s="35">
        <v>1250000</v>
      </c>
      <c r="K161" s="33">
        <v>1250000</v>
      </c>
      <c r="L161" s="35">
        <v>1250000</v>
      </c>
      <c r="M161" s="48">
        <v>1250000</v>
      </c>
      <c r="N161" s="42">
        <v>2500000</v>
      </c>
    </row>
    <row r="162" spans="1:14" ht="12.75">
      <c r="A162" s="1" t="s">
        <v>301</v>
      </c>
      <c r="B162" s="2" t="s">
        <v>302</v>
      </c>
      <c r="C162" s="19"/>
      <c r="D162" s="27"/>
      <c r="E162" s="33"/>
      <c r="F162" s="35"/>
      <c r="G162" s="33"/>
      <c r="H162" s="27"/>
      <c r="I162" s="33"/>
      <c r="J162" s="35"/>
      <c r="K162" s="33"/>
      <c r="L162" s="35"/>
      <c r="M162" s="48"/>
      <c r="N162" s="42"/>
    </row>
    <row r="163" spans="1:14" ht="12.75">
      <c r="A163" s="1" t="s">
        <v>303</v>
      </c>
      <c r="B163" s="2" t="s">
        <v>304</v>
      </c>
      <c r="C163" s="19"/>
      <c r="D163" s="27"/>
      <c r="E163" s="33"/>
      <c r="F163" s="35"/>
      <c r="G163" s="33"/>
      <c r="H163" s="27"/>
      <c r="I163" s="33"/>
      <c r="J163" s="35"/>
      <c r="K163" s="33"/>
      <c r="L163" s="35"/>
      <c r="M163" s="48"/>
      <c r="N163" s="42"/>
    </row>
    <row r="164" spans="1:14" ht="12.75">
      <c r="A164" s="1" t="s">
        <v>305</v>
      </c>
      <c r="B164" s="2" t="s">
        <v>61</v>
      </c>
      <c r="C164" s="19"/>
      <c r="D164" s="27">
        <v>8200</v>
      </c>
      <c r="E164" s="33">
        <v>481684</v>
      </c>
      <c r="F164" s="35">
        <v>142200</v>
      </c>
      <c r="G164" s="33">
        <v>155300</v>
      </c>
      <c r="H164" s="27">
        <v>164700</v>
      </c>
      <c r="I164" s="33">
        <v>57200</v>
      </c>
      <c r="J164" s="35">
        <v>1403722</v>
      </c>
      <c r="K164" s="33">
        <v>489537</v>
      </c>
      <c r="L164" s="35">
        <v>658210</v>
      </c>
      <c r="M164" s="48">
        <v>264300</v>
      </c>
      <c r="N164" s="42">
        <v>1067000</v>
      </c>
    </row>
    <row r="165" spans="1:14" ht="12.75">
      <c r="A165" s="1" t="s">
        <v>306</v>
      </c>
      <c r="B165" s="2" t="s">
        <v>307</v>
      </c>
      <c r="C165" s="19"/>
      <c r="D165" s="27">
        <v>995</v>
      </c>
      <c r="E165" s="33">
        <v>6881</v>
      </c>
      <c r="F165" s="35">
        <v>789</v>
      </c>
      <c r="G165" s="33">
        <v>134895</v>
      </c>
      <c r="H165" s="27"/>
      <c r="I165" s="33">
        <v>22803</v>
      </c>
      <c r="J165" s="35"/>
      <c r="K165" s="33">
        <v>12104</v>
      </c>
      <c r="L165" s="35">
        <v>2855</v>
      </c>
      <c r="M165" s="48">
        <v>12755</v>
      </c>
      <c r="N165" s="42">
        <v>6416</v>
      </c>
    </row>
    <row r="166" spans="1:14" ht="12.75">
      <c r="A166" s="1" t="s">
        <v>308</v>
      </c>
      <c r="B166" s="2" t="s">
        <v>309</v>
      </c>
      <c r="C166" s="19"/>
      <c r="D166" s="27"/>
      <c r="E166" s="33"/>
      <c r="F166" s="35">
        <v>238000</v>
      </c>
      <c r="G166" s="33"/>
      <c r="H166" s="27"/>
      <c r="I166" s="33"/>
      <c r="J166" s="35">
        <v>731850</v>
      </c>
      <c r="K166" s="33"/>
      <c r="L166" s="35"/>
      <c r="M166" s="48"/>
      <c r="N166" s="42"/>
    </row>
    <row r="167" spans="1:14" ht="12.75">
      <c r="A167" s="1" t="s">
        <v>310</v>
      </c>
      <c r="B167" s="2" t="s">
        <v>311</v>
      </c>
      <c r="C167" s="19">
        <v>300000</v>
      </c>
      <c r="D167" s="27">
        <v>2253312</v>
      </c>
      <c r="E167" s="33">
        <v>495998</v>
      </c>
      <c r="F167" s="35">
        <v>90964</v>
      </c>
      <c r="G167" s="33">
        <v>600000</v>
      </c>
      <c r="H167" s="27"/>
      <c r="I167" s="33"/>
      <c r="J167" s="35">
        <v>221758</v>
      </c>
      <c r="K167" s="33">
        <v>2300000</v>
      </c>
      <c r="L167" s="35">
        <v>154000</v>
      </c>
      <c r="M167" s="48">
        <v>40000</v>
      </c>
      <c r="N167" s="42">
        <v>11468765</v>
      </c>
    </row>
    <row r="168" spans="1:14" ht="12.75">
      <c r="A168" s="1" t="s">
        <v>312</v>
      </c>
      <c r="B168" s="2" t="s">
        <v>1</v>
      </c>
      <c r="C168" s="19"/>
      <c r="D168" s="27"/>
      <c r="E168" s="33"/>
      <c r="F168" s="35"/>
      <c r="G168" s="33"/>
      <c r="H168" s="27"/>
      <c r="I168" s="33"/>
      <c r="J168" s="35">
        <v>39151</v>
      </c>
      <c r="K168" s="33"/>
      <c r="L168" s="35"/>
      <c r="M168" s="48"/>
      <c r="N168" s="42"/>
    </row>
    <row r="169" spans="1:14" s="8" customFormat="1" ht="12.75">
      <c r="A169" s="4" t="s">
        <v>313</v>
      </c>
      <c r="B169" s="5" t="s">
        <v>314</v>
      </c>
      <c r="C169" s="7">
        <f>SUM(C170:C176)</f>
        <v>0</v>
      </c>
      <c r="D169" s="7">
        <f aca="true" t="shared" si="12" ref="D169:M169">SUM(D170:D176)</f>
        <v>3628133</v>
      </c>
      <c r="E169" s="30">
        <f t="shared" si="12"/>
        <v>273200</v>
      </c>
      <c r="F169" s="30">
        <f t="shared" si="12"/>
        <v>848937</v>
      </c>
      <c r="G169" s="30">
        <f t="shared" si="12"/>
        <v>792558</v>
      </c>
      <c r="H169" s="7">
        <f t="shared" si="12"/>
        <v>700526</v>
      </c>
      <c r="I169" s="30">
        <f t="shared" si="12"/>
        <v>629705</v>
      </c>
      <c r="J169" s="30">
        <v>1905335</v>
      </c>
      <c r="K169" s="7">
        <f t="shared" si="12"/>
        <v>1460059</v>
      </c>
      <c r="L169" s="30">
        <f t="shared" si="12"/>
        <v>238000</v>
      </c>
      <c r="M169" s="30">
        <f t="shared" si="12"/>
        <v>681012</v>
      </c>
      <c r="N169" s="7">
        <f>SUM(N170:N176)</f>
        <v>2133994</v>
      </c>
    </row>
    <row r="170" spans="1:14" ht="12.75">
      <c r="A170" s="1" t="s">
        <v>315</v>
      </c>
      <c r="B170" s="2" t="s">
        <v>316</v>
      </c>
      <c r="C170" s="19"/>
      <c r="D170" s="27"/>
      <c r="E170" s="33"/>
      <c r="F170" s="35"/>
      <c r="G170" s="33"/>
      <c r="H170" s="27"/>
      <c r="I170" s="33"/>
      <c r="J170" s="35"/>
      <c r="K170" s="33"/>
      <c r="L170" s="35"/>
      <c r="M170" s="48"/>
      <c r="N170" s="42"/>
    </row>
    <row r="171" spans="1:14" ht="12.75">
      <c r="A171" s="1" t="s">
        <v>317</v>
      </c>
      <c r="B171" s="2" t="s">
        <v>318</v>
      </c>
      <c r="C171" s="19"/>
      <c r="D171" s="27"/>
      <c r="E171" s="33"/>
      <c r="F171" s="35"/>
      <c r="G171" s="33"/>
      <c r="H171" s="27"/>
      <c r="I171" s="33"/>
      <c r="J171" s="35"/>
      <c r="K171" s="33"/>
      <c r="L171" s="35"/>
      <c r="M171" s="48"/>
      <c r="N171" s="42"/>
    </row>
    <row r="172" spans="1:14" ht="12.75">
      <c r="A172" s="1" t="s">
        <v>319</v>
      </c>
      <c r="B172" s="2" t="s">
        <v>320</v>
      </c>
      <c r="C172" s="19"/>
      <c r="D172" s="27"/>
      <c r="E172" s="33"/>
      <c r="F172" s="35"/>
      <c r="G172" s="33"/>
      <c r="H172" s="27"/>
      <c r="I172" s="33"/>
      <c r="J172" s="35"/>
      <c r="K172" s="33"/>
      <c r="L172" s="35"/>
      <c r="M172" s="48"/>
      <c r="N172" s="42"/>
    </row>
    <row r="173" spans="1:14" ht="12.75">
      <c r="A173" s="1" t="s">
        <v>321</v>
      </c>
      <c r="B173" s="2" t="s">
        <v>322</v>
      </c>
      <c r="C173" s="19"/>
      <c r="D173" s="27"/>
      <c r="E173" s="33"/>
      <c r="F173" s="35"/>
      <c r="G173" s="33"/>
      <c r="H173" s="27"/>
      <c r="I173" s="33"/>
      <c r="J173" s="35"/>
      <c r="K173" s="33"/>
      <c r="L173" s="35"/>
      <c r="M173" s="48"/>
      <c r="N173" s="42"/>
    </row>
    <row r="174" spans="1:14" ht="12.75">
      <c r="A174" s="1" t="s">
        <v>323</v>
      </c>
      <c r="B174" s="2" t="s">
        <v>62</v>
      </c>
      <c r="C174" s="19"/>
      <c r="D174" s="27">
        <v>3628133</v>
      </c>
      <c r="E174" s="33">
        <v>273200</v>
      </c>
      <c r="F174" s="35">
        <v>580097</v>
      </c>
      <c r="G174" s="33">
        <v>658138</v>
      </c>
      <c r="H174" s="27">
        <v>700526</v>
      </c>
      <c r="I174" s="33">
        <v>629705</v>
      </c>
      <c r="J174" s="35">
        <v>1905335</v>
      </c>
      <c r="K174" s="33">
        <v>1460059</v>
      </c>
      <c r="L174" s="35"/>
      <c r="M174" s="48">
        <v>681012</v>
      </c>
      <c r="N174" s="42">
        <v>2023086</v>
      </c>
    </row>
    <row r="175" spans="1:14" ht="12.75">
      <c r="A175" s="1" t="s">
        <v>324</v>
      </c>
      <c r="B175" s="2" t="s">
        <v>325</v>
      </c>
      <c r="C175" s="19"/>
      <c r="D175" s="27"/>
      <c r="E175" s="33"/>
      <c r="F175" s="35"/>
      <c r="G175" s="33"/>
      <c r="H175" s="27"/>
      <c r="I175" s="33"/>
      <c r="J175" s="35"/>
      <c r="K175" s="33"/>
      <c r="L175" s="35"/>
      <c r="M175" s="48"/>
      <c r="N175" s="42"/>
    </row>
    <row r="176" spans="1:14" ht="12.75">
      <c r="A176" s="1" t="s">
        <v>326</v>
      </c>
      <c r="B176" s="2" t="s">
        <v>1</v>
      </c>
      <c r="C176" s="19"/>
      <c r="D176" s="27"/>
      <c r="E176" s="33"/>
      <c r="F176" s="35">
        <v>268840</v>
      </c>
      <c r="G176" s="33">
        <v>134420</v>
      </c>
      <c r="H176" s="27"/>
      <c r="I176" s="33"/>
      <c r="J176" s="35"/>
      <c r="K176" s="33"/>
      <c r="L176" s="35">
        <v>238000</v>
      </c>
      <c r="M176" s="48"/>
      <c r="N176" s="42">
        <v>110908</v>
      </c>
    </row>
    <row r="177" spans="1:14" s="8" customFormat="1" ht="12.75">
      <c r="A177" s="4" t="s">
        <v>327</v>
      </c>
      <c r="B177" s="5" t="s">
        <v>328</v>
      </c>
      <c r="C177" s="7">
        <f>C178</f>
        <v>0</v>
      </c>
      <c r="D177" s="7">
        <f aca="true" t="shared" si="13" ref="D177:M177">D178</f>
        <v>0</v>
      </c>
      <c r="E177" s="30">
        <f t="shared" si="13"/>
        <v>0</v>
      </c>
      <c r="F177" s="30">
        <f t="shared" si="13"/>
        <v>0</v>
      </c>
      <c r="G177" s="30">
        <f t="shared" si="13"/>
        <v>0</v>
      </c>
      <c r="H177" s="7">
        <f t="shared" si="13"/>
        <v>71000</v>
      </c>
      <c r="I177" s="30">
        <f t="shared" si="13"/>
        <v>0</v>
      </c>
      <c r="J177" s="30">
        <v>4751664</v>
      </c>
      <c r="K177" s="7">
        <f t="shared" si="13"/>
        <v>0</v>
      </c>
      <c r="L177" s="30">
        <f>L178</f>
        <v>0</v>
      </c>
      <c r="M177" s="30">
        <f t="shared" si="13"/>
        <v>0</v>
      </c>
      <c r="N177" s="7">
        <f>N178</f>
        <v>70000</v>
      </c>
    </row>
    <row r="178" spans="1:14" ht="12.75">
      <c r="A178" s="1" t="s">
        <v>329</v>
      </c>
      <c r="B178" s="2" t="s">
        <v>330</v>
      </c>
      <c r="C178" s="19"/>
      <c r="D178" s="27"/>
      <c r="E178" s="33"/>
      <c r="F178" s="35"/>
      <c r="G178" s="33"/>
      <c r="H178" s="27">
        <v>71000</v>
      </c>
      <c r="I178" s="33"/>
      <c r="J178" s="35">
        <v>4751664</v>
      </c>
      <c r="K178" s="33"/>
      <c r="L178" s="35"/>
      <c r="M178" s="48"/>
      <c r="N178" s="42">
        <v>70000</v>
      </c>
    </row>
    <row r="179" spans="1:14" s="8" customFormat="1" ht="12.75">
      <c r="A179" s="4" t="s">
        <v>331</v>
      </c>
      <c r="B179" s="5" t="s">
        <v>332</v>
      </c>
      <c r="C179" s="7">
        <f>SUM(C180:C185)</f>
        <v>4005000</v>
      </c>
      <c r="D179" s="7">
        <f aca="true" t="shared" si="14" ref="D179:M179">SUM(D180:D185)</f>
        <v>2021193</v>
      </c>
      <c r="E179" s="30">
        <f t="shared" si="14"/>
        <v>0</v>
      </c>
      <c r="F179" s="30">
        <f t="shared" si="14"/>
        <v>5860104</v>
      </c>
      <c r="G179" s="30">
        <f t="shared" si="14"/>
        <v>1380991</v>
      </c>
      <c r="H179" s="7">
        <f t="shared" si="14"/>
        <v>25000</v>
      </c>
      <c r="I179" s="30">
        <f t="shared" si="14"/>
        <v>10000</v>
      </c>
      <c r="J179" s="30">
        <v>3621789</v>
      </c>
      <c r="K179" s="7">
        <f t="shared" si="14"/>
        <v>1073061</v>
      </c>
      <c r="L179" s="30">
        <f t="shared" si="14"/>
        <v>998781</v>
      </c>
      <c r="M179" s="30">
        <f t="shared" si="14"/>
        <v>901179</v>
      </c>
      <c r="N179" s="7">
        <f>SUM(N180:N185)</f>
        <v>2217752</v>
      </c>
    </row>
    <row r="180" spans="1:14" ht="12.75">
      <c r="A180" s="1" t="s">
        <v>333</v>
      </c>
      <c r="B180" s="2" t="s">
        <v>334</v>
      </c>
      <c r="C180" s="19">
        <v>4005000</v>
      </c>
      <c r="D180" s="27"/>
      <c r="E180" s="33"/>
      <c r="F180" s="35">
        <v>2670000</v>
      </c>
      <c r="G180" s="33"/>
      <c r="H180" s="27"/>
      <c r="I180" s="33"/>
      <c r="J180" s="35"/>
      <c r="K180" s="33"/>
      <c r="L180" s="35"/>
      <c r="M180" s="48"/>
      <c r="N180" s="42"/>
    </row>
    <row r="181" spans="1:14" ht="12.75">
      <c r="A181" s="1" t="s">
        <v>335</v>
      </c>
      <c r="B181" s="2" t="s">
        <v>63</v>
      </c>
      <c r="C181" s="19"/>
      <c r="D181" s="27">
        <v>250000</v>
      </c>
      <c r="E181" s="33"/>
      <c r="F181" s="35">
        <v>190000</v>
      </c>
      <c r="G181" s="33">
        <v>495000</v>
      </c>
      <c r="H181" s="27"/>
      <c r="I181" s="33"/>
      <c r="J181" s="35">
        <v>975000</v>
      </c>
      <c r="K181" s="33">
        <v>185000</v>
      </c>
      <c r="L181" s="35">
        <v>110000</v>
      </c>
      <c r="M181" s="48">
        <v>10000</v>
      </c>
      <c r="N181" s="42">
        <v>140000</v>
      </c>
    </row>
    <row r="182" spans="1:14" ht="12.75">
      <c r="A182" s="1" t="s">
        <v>336</v>
      </c>
      <c r="B182" s="2" t="s">
        <v>337</v>
      </c>
      <c r="C182" s="19"/>
      <c r="D182" s="27"/>
      <c r="E182" s="33"/>
      <c r="F182" s="35"/>
      <c r="G182" s="33"/>
      <c r="H182" s="27"/>
      <c r="I182" s="33"/>
      <c r="J182" s="35"/>
      <c r="K182" s="33"/>
      <c r="L182" s="35"/>
      <c r="M182" s="48"/>
      <c r="N182" s="42"/>
    </row>
    <row r="183" spans="1:14" ht="12.75">
      <c r="A183" s="1" t="s">
        <v>338</v>
      </c>
      <c r="B183" s="2" t="s">
        <v>339</v>
      </c>
      <c r="C183" s="19"/>
      <c r="D183" s="27"/>
      <c r="E183" s="33"/>
      <c r="F183" s="35"/>
      <c r="G183" s="33"/>
      <c r="H183" s="27"/>
      <c r="I183" s="33"/>
      <c r="J183" s="35"/>
      <c r="K183" s="33"/>
      <c r="L183" s="35"/>
      <c r="M183" s="48"/>
      <c r="N183" s="42"/>
    </row>
    <row r="184" spans="1:14" ht="12.75">
      <c r="A184" s="1" t="s">
        <v>340</v>
      </c>
      <c r="B184" s="2" t="s">
        <v>341</v>
      </c>
      <c r="C184" s="19"/>
      <c r="D184" s="27">
        <v>1741193</v>
      </c>
      <c r="E184" s="33"/>
      <c r="F184" s="35">
        <v>3000104</v>
      </c>
      <c r="G184" s="33">
        <v>875991</v>
      </c>
      <c r="H184" s="27"/>
      <c r="I184" s="33"/>
      <c r="J184" s="35">
        <v>2646789</v>
      </c>
      <c r="K184" s="33">
        <v>888061</v>
      </c>
      <c r="L184" s="35">
        <v>888781</v>
      </c>
      <c r="M184" s="48">
        <v>891179</v>
      </c>
      <c r="N184" s="42">
        <v>892752</v>
      </c>
    </row>
    <row r="185" spans="1:14" ht="12.75">
      <c r="A185" s="1" t="s">
        <v>342</v>
      </c>
      <c r="B185" s="2" t="s">
        <v>1</v>
      </c>
      <c r="C185" s="19"/>
      <c r="D185" s="27">
        <v>30000</v>
      </c>
      <c r="E185" s="33"/>
      <c r="F185" s="35"/>
      <c r="G185" s="33">
        <v>10000</v>
      </c>
      <c r="H185" s="27">
        <v>25000</v>
      </c>
      <c r="I185" s="33">
        <v>10000</v>
      </c>
      <c r="J185" s="35"/>
      <c r="K185" s="33"/>
      <c r="L185" s="35"/>
      <c r="M185" s="48"/>
      <c r="N185" s="42">
        <v>1185000</v>
      </c>
    </row>
    <row r="186" spans="1:14" s="8" customFormat="1" ht="12.75">
      <c r="A186" s="4" t="s">
        <v>343</v>
      </c>
      <c r="B186" s="5" t="s">
        <v>344</v>
      </c>
      <c r="C186" s="7">
        <f>SUM(C187:C191)</f>
        <v>0</v>
      </c>
      <c r="D186" s="7">
        <f aca="true" t="shared" si="15" ref="D186:M186">SUM(D187:D191)</f>
        <v>251433</v>
      </c>
      <c r="E186" s="30">
        <f t="shared" si="15"/>
        <v>323000</v>
      </c>
      <c r="F186" s="30">
        <f t="shared" si="15"/>
        <v>277136</v>
      </c>
      <c r="G186" s="30">
        <f t="shared" si="15"/>
        <v>211850</v>
      </c>
      <c r="H186" s="7">
        <f t="shared" si="15"/>
        <v>203376</v>
      </c>
      <c r="I186" s="30">
        <f t="shared" si="15"/>
        <v>273466</v>
      </c>
      <c r="J186" s="30">
        <v>243804</v>
      </c>
      <c r="K186" s="7">
        <f t="shared" si="15"/>
        <v>400471</v>
      </c>
      <c r="L186" s="30">
        <f t="shared" si="15"/>
        <v>0</v>
      </c>
      <c r="M186" s="30">
        <f t="shared" si="15"/>
        <v>655885</v>
      </c>
      <c r="N186" s="7">
        <f>SUM(N187:N191)</f>
        <v>658827</v>
      </c>
    </row>
    <row r="187" spans="1:14" ht="12.75">
      <c r="A187" s="1" t="s">
        <v>345</v>
      </c>
      <c r="B187" s="2" t="s">
        <v>64</v>
      </c>
      <c r="C187" s="19"/>
      <c r="D187" s="27">
        <v>237933</v>
      </c>
      <c r="E187" s="33">
        <v>250000</v>
      </c>
      <c r="F187" s="35">
        <v>179686</v>
      </c>
      <c r="G187" s="33">
        <v>211850</v>
      </c>
      <c r="H187" s="27">
        <v>203376</v>
      </c>
      <c r="I187" s="33">
        <v>163466</v>
      </c>
      <c r="J187" s="35">
        <v>168834</v>
      </c>
      <c r="K187" s="33">
        <v>400471</v>
      </c>
      <c r="L187" s="35"/>
      <c r="M187" s="48">
        <v>189490</v>
      </c>
      <c r="N187" s="42">
        <v>561605</v>
      </c>
    </row>
    <row r="188" spans="1:14" ht="12.75">
      <c r="A188" s="1" t="s">
        <v>346</v>
      </c>
      <c r="B188" s="2" t="s">
        <v>347</v>
      </c>
      <c r="C188" s="19"/>
      <c r="D188" s="27">
        <v>13500</v>
      </c>
      <c r="E188" s="33">
        <v>73000</v>
      </c>
      <c r="F188" s="35"/>
      <c r="G188" s="33"/>
      <c r="H188" s="27"/>
      <c r="I188" s="33">
        <v>110000</v>
      </c>
      <c r="J188" s="35">
        <v>74970</v>
      </c>
      <c r="K188" s="33"/>
      <c r="L188" s="35"/>
      <c r="M188" s="48">
        <v>466395</v>
      </c>
      <c r="N188" s="42">
        <v>97222</v>
      </c>
    </row>
    <row r="189" spans="1:14" ht="12.75">
      <c r="A189" s="1" t="s">
        <v>348</v>
      </c>
      <c r="B189" s="2" t="s">
        <v>349</v>
      </c>
      <c r="C189" s="19"/>
      <c r="D189" s="27"/>
      <c r="E189" s="33"/>
      <c r="F189" s="35">
        <v>97450</v>
      </c>
      <c r="G189" s="33"/>
      <c r="H189" s="27"/>
      <c r="I189" s="33"/>
      <c r="J189" s="35"/>
      <c r="K189" s="33"/>
      <c r="L189" s="35"/>
      <c r="M189" s="48"/>
      <c r="N189" s="42"/>
    </row>
    <row r="190" spans="1:14" ht="12.75">
      <c r="A190" s="1" t="s">
        <v>350</v>
      </c>
      <c r="B190" s="2" t="s">
        <v>351</v>
      </c>
      <c r="C190" s="19"/>
      <c r="D190" s="27"/>
      <c r="E190" s="33"/>
      <c r="F190" s="35"/>
      <c r="G190" s="33"/>
      <c r="H190" s="27"/>
      <c r="I190" s="33"/>
      <c r="J190" s="35"/>
      <c r="K190" s="33"/>
      <c r="L190" s="35"/>
      <c r="M190" s="48"/>
      <c r="N190" s="42"/>
    </row>
    <row r="191" spans="1:14" ht="12.75">
      <c r="A191" s="1" t="s">
        <v>352</v>
      </c>
      <c r="B191" s="2" t="s">
        <v>1</v>
      </c>
      <c r="C191" s="19"/>
      <c r="D191" s="27"/>
      <c r="E191" s="33"/>
      <c r="F191" s="35"/>
      <c r="G191" s="33"/>
      <c r="H191" s="27"/>
      <c r="I191" s="33"/>
      <c r="J191" s="35"/>
      <c r="K191" s="33"/>
      <c r="L191" s="35"/>
      <c r="M191" s="48"/>
      <c r="N191" s="42"/>
    </row>
    <row r="192" spans="1:14" s="8" customFormat="1" ht="12.75">
      <c r="A192" s="4" t="s">
        <v>353</v>
      </c>
      <c r="B192" s="5" t="s">
        <v>354</v>
      </c>
      <c r="C192" s="7">
        <f>SUM(C193:C194)</f>
        <v>0</v>
      </c>
      <c r="D192" s="7">
        <f aca="true" t="shared" si="16" ref="D192:M192">SUM(D193:D194)</f>
        <v>0</v>
      </c>
      <c r="E192" s="30">
        <f t="shared" si="16"/>
        <v>0</v>
      </c>
      <c r="F192" s="30">
        <f t="shared" si="16"/>
        <v>0</v>
      </c>
      <c r="G192" s="30">
        <f t="shared" si="16"/>
        <v>0</v>
      </c>
      <c r="H192" s="7">
        <f t="shared" si="16"/>
        <v>0</v>
      </c>
      <c r="I192" s="30">
        <f t="shared" si="16"/>
        <v>0</v>
      </c>
      <c r="J192" s="30">
        <v>0</v>
      </c>
      <c r="K192" s="7">
        <f t="shared" si="16"/>
        <v>0</v>
      </c>
      <c r="L192" s="30">
        <f t="shared" si="16"/>
        <v>0</v>
      </c>
      <c r="M192" s="30">
        <f t="shared" si="16"/>
        <v>0</v>
      </c>
      <c r="N192" s="7">
        <f>SUM(N193:N194)</f>
        <v>0</v>
      </c>
    </row>
    <row r="193" spans="1:14" ht="12.75">
      <c r="A193" s="1" t="s">
        <v>355</v>
      </c>
      <c r="B193" s="2" t="s">
        <v>356</v>
      </c>
      <c r="C193" s="19"/>
      <c r="D193" s="27"/>
      <c r="E193" s="33"/>
      <c r="F193" s="35"/>
      <c r="G193" s="33"/>
      <c r="H193" s="27"/>
      <c r="I193" s="33"/>
      <c r="J193" s="35"/>
      <c r="K193" s="33"/>
      <c r="L193" s="35"/>
      <c r="M193" s="48"/>
      <c r="N193" s="42"/>
    </row>
    <row r="194" spans="1:14" ht="12.75">
      <c r="A194" s="1" t="s">
        <v>357</v>
      </c>
      <c r="B194" s="2" t="s">
        <v>358</v>
      </c>
      <c r="C194" s="19"/>
      <c r="D194" s="27"/>
      <c r="E194" s="33"/>
      <c r="F194" s="35"/>
      <c r="G194" s="33"/>
      <c r="H194" s="27"/>
      <c r="I194" s="33"/>
      <c r="J194" s="35"/>
      <c r="K194" s="33"/>
      <c r="L194" s="35"/>
      <c r="M194" s="48"/>
      <c r="N194" s="42"/>
    </row>
    <row r="195" spans="1:14" s="8" customFormat="1" ht="12.75">
      <c r="A195" s="4" t="s">
        <v>359</v>
      </c>
      <c r="B195" s="5" t="s">
        <v>360</v>
      </c>
      <c r="C195" s="7">
        <f>SUM(C196:C219)</f>
        <v>709445</v>
      </c>
      <c r="D195" s="7">
        <f aca="true" t="shared" si="17" ref="D195:M195">SUM(D196:D219)</f>
        <v>15737513</v>
      </c>
      <c r="E195" s="30">
        <f t="shared" si="17"/>
        <v>21294125</v>
      </c>
      <c r="F195" s="30">
        <f t="shared" si="17"/>
        <v>17251358</v>
      </c>
      <c r="G195" s="30">
        <f t="shared" si="17"/>
        <v>7216781</v>
      </c>
      <c r="H195" s="7">
        <f t="shared" si="17"/>
        <v>36888276</v>
      </c>
      <c r="I195" s="30">
        <f t="shared" si="17"/>
        <v>1089376</v>
      </c>
      <c r="J195" s="30">
        <v>10401841</v>
      </c>
      <c r="K195" s="7">
        <f t="shared" si="17"/>
        <v>24303164</v>
      </c>
      <c r="L195" s="30">
        <f t="shared" si="17"/>
        <v>25075444</v>
      </c>
      <c r="M195" s="30">
        <f t="shared" si="17"/>
        <v>5429182</v>
      </c>
      <c r="N195" s="7">
        <f>SUM(N196:N219)</f>
        <v>28183411</v>
      </c>
    </row>
    <row r="196" spans="1:14" ht="12.75">
      <c r="A196" s="1" t="s">
        <v>361</v>
      </c>
      <c r="B196" s="2" t="s">
        <v>362</v>
      </c>
      <c r="C196" s="19"/>
      <c r="D196" s="27"/>
      <c r="E196" s="33"/>
      <c r="F196" s="35"/>
      <c r="G196" s="33"/>
      <c r="H196" s="27"/>
      <c r="I196" s="33"/>
      <c r="J196" s="35"/>
      <c r="K196" s="33"/>
      <c r="L196" s="35"/>
      <c r="M196" s="48"/>
      <c r="N196" s="42"/>
    </row>
    <row r="197" spans="1:14" ht="12.75">
      <c r="A197" s="1" t="s">
        <v>363</v>
      </c>
      <c r="B197" s="2" t="s">
        <v>364</v>
      </c>
      <c r="C197" s="19"/>
      <c r="D197" s="27"/>
      <c r="E197" s="33">
        <v>1099239</v>
      </c>
      <c r="F197" s="35">
        <v>308510</v>
      </c>
      <c r="G197" s="33">
        <v>1855104</v>
      </c>
      <c r="H197" s="27">
        <v>277716</v>
      </c>
      <c r="I197" s="33">
        <v>442168</v>
      </c>
      <c r="J197" s="35">
        <v>166800</v>
      </c>
      <c r="K197" s="33"/>
      <c r="L197" s="35"/>
      <c r="M197" s="48"/>
      <c r="N197" s="42"/>
    </row>
    <row r="198" spans="1:14" ht="12.75">
      <c r="A198" s="1" t="s">
        <v>365</v>
      </c>
      <c r="B198" s="2" t="s">
        <v>366</v>
      </c>
      <c r="C198" s="19"/>
      <c r="D198" s="27">
        <v>190000</v>
      </c>
      <c r="E198" s="33"/>
      <c r="F198" s="35"/>
      <c r="G198" s="33">
        <v>2705600</v>
      </c>
      <c r="H198" s="27">
        <v>-4000</v>
      </c>
      <c r="I198" s="33"/>
      <c r="J198" s="35"/>
      <c r="K198" s="33">
        <v>2028609</v>
      </c>
      <c r="L198" s="35"/>
      <c r="M198" s="48">
        <v>791600</v>
      </c>
      <c r="N198" s="42">
        <v>-8220</v>
      </c>
    </row>
    <row r="199" spans="1:14" ht="12.75">
      <c r="A199" s="1" t="s">
        <v>367</v>
      </c>
      <c r="B199" s="2" t="s">
        <v>368</v>
      </c>
      <c r="C199" s="19"/>
      <c r="D199" s="27"/>
      <c r="E199" s="33"/>
      <c r="F199" s="35"/>
      <c r="G199" s="33"/>
      <c r="H199" s="27"/>
      <c r="I199" s="33"/>
      <c r="J199" s="35"/>
      <c r="K199" s="33"/>
      <c r="L199" s="35"/>
      <c r="M199" s="48"/>
      <c r="N199" s="42"/>
    </row>
    <row r="200" spans="1:14" ht="12.75">
      <c r="A200" s="1" t="s">
        <v>369</v>
      </c>
      <c r="B200" s="2" t="s">
        <v>370</v>
      </c>
      <c r="C200" s="19"/>
      <c r="D200" s="27"/>
      <c r="E200" s="33"/>
      <c r="F200" s="35"/>
      <c r="G200" s="33"/>
      <c r="H200" s="27"/>
      <c r="I200" s="33"/>
      <c r="J200" s="35"/>
      <c r="K200" s="33"/>
      <c r="L200" s="35"/>
      <c r="M200" s="48"/>
      <c r="N200" s="42"/>
    </row>
    <row r="201" spans="1:14" ht="12.75">
      <c r="A201" s="1" t="s">
        <v>371</v>
      </c>
      <c r="B201" s="2" t="s">
        <v>65</v>
      </c>
      <c r="C201" s="19"/>
      <c r="D201" s="27">
        <v>110000</v>
      </c>
      <c r="E201" s="33">
        <v>110000</v>
      </c>
      <c r="F201" s="35">
        <v>11200</v>
      </c>
      <c r="G201" s="33">
        <v>40000</v>
      </c>
      <c r="H201" s="27">
        <v>1063622</v>
      </c>
      <c r="I201" s="33">
        <v>118020</v>
      </c>
      <c r="J201" s="35">
        <v>1057740</v>
      </c>
      <c r="K201" s="33">
        <v>5380016</v>
      </c>
      <c r="L201" s="35">
        <v>137265</v>
      </c>
      <c r="M201" s="48">
        <v>37550</v>
      </c>
      <c r="N201" s="42">
        <v>4521468</v>
      </c>
    </row>
    <row r="202" spans="1:14" ht="12.75">
      <c r="A202" s="1" t="s">
        <v>372</v>
      </c>
      <c r="B202" s="2" t="s">
        <v>66</v>
      </c>
      <c r="C202" s="19"/>
      <c r="D202" s="27">
        <v>143480</v>
      </c>
      <c r="E202" s="33">
        <v>56800</v>
      </c>
      <c r="F202" s="35"/>
      <c r="G202" s="33">
        <v>174120</v>
      </c>
      <c r="H202" s="27">
        <v>59500</v>
      </c>
      <c r="I202" s="33">
        <v>90000</v>
      </c>
      <c r="J202" s="35">
        <v>88400</v>
      </c>
      <c r="K202" s="33">
        <v>363155</v>
      </c>
      <c r="L202" s="35">
        <v>457724</v>
      </c>
      <c r="M202" s="48">
        <v>379696</v>
      </c>
      <c r="N202" s="42">
        <v>1148725</v>
      </c>
    </row>
    <row r="203" spans="1:14" ht="12.75">
      <c r="A203" s="1" t="s">
        <v>373</v>
      </c>
      <c r="B203" s="2" t="s">
        <v>374</v>
      </c>
      <c r="C203" s="19"/>
      <c r="D203" s="27"/>
      <c r="E203" s="33"/>
      <c r="F203" s="35">
        <v>360000</v>
      </c>
      <c r="G203" s="33"/>
      <c r="H203" s="27"/>
      <c r="I203" s="33"/>
      <c r="J203" s="35"/>
      <c r="K203" s="33">
        <v>12044409</v>
      </c>
      <c r="L203" s="35">
        <v>8300000</v>
      </c>
      <c r="M203" s="48">
        <v>3548900</v>
      </c>
      <c r="N203" s="42">
        <v>-345100</v>
      </c>
    </row>
    <row r="204" spans="1:14" ht="12.75">
      <c r="A204" s="1" t="s">
        <v>375</v>
      </c>
      <c r="B204" s="2" t="s">
        <v>376</v>
      </c>
      <c r="C204" s="19"/>
      <c r="D204" s="27"/>
      <c r="E204" s="33"/>
      <c r="F204" s="35"/>
      <c r="G204" s="33"/>
      <c r="H204" s="27"/>
      <c r="I204" s="33"/>
      <c r="J204" s="35"/>
      <c r="K204" s="33"/>
      <c r="L204" s="35"/>
      <c r="M204" s="48"/>
      <c r="N204" s="42"/>
    </row>
    <row r="205" spans="1:14" ht="12.75">
      <c r="A205" s="1" t="s">
        <v>377</v>
      </c>
      <c r="B205" s="2" t="s">
        <v>378</v>
      </c>
      <c r="C205" s="19"/>
      <c r="D205" s="27"/>
      <c r="E205" s="33"/>
      <c r="F205" s="35"/>
      <c r="G205" s="33"/>
      <c r="H205" s="27"/>
      <c r="I205" s="33"/>
      <c r="J205" s="35"/>
      <c r="K205" s="33"/>
      <c r="L205" s="35"/>
      <c r="M205" s="48"/>
      <c r="N205" s="42"/>
    </row>
    <row r="206" spans="1:14" ht="12.75">
      <c r="A206" s="1" t="s">
        <v>379</v>
      </c>
      <c r="B206" s="2" t="s">
        <v>380</v>
      </c>
      <c r="C206" s="19"/>
      <c r="D206" s="27"/>
      <c r="E206" s="33"/>
      <c r="F206" s="35"/>
      <c r="G206" s="33"/>
      <c r="H206" s="27"/>
      <c r="I206" s="33"/>
      <c r="J206" s="35"/>
      <c r="K206" s="33"/>
      <c r="L206" s="35"/>
      <c r="M206" s="48"/>
      <c r="N206" s="42"/>
    </row>
    <row r="207" spans="1:14" ht="12.75">
      <c r="A207" s="1" t="s">
        <v>381</v>
      </c>
      <c r="B207" s="2" t="s">
        <v>382</v>
      </c>
      <c r="C207" s="19"/>
      <c r="D207" s="27"/>
      <c r="E207" s="33"/>
      <c r="F207" s="35"/>
      <c r="G207" s="33"/>
      <c r="H207" s="27"/>
      <c r="I207" s="33"/>
      <c r="J207" s="35"/>
      <c r="K207" s="33"/>
      <c r="L207" s="35"/>
      <c r="M207" s="48"/>
      <c r="N207" s="42"/>
    </row>
    <row r="208" spans="1:14" ht="12.75">
      <c r="A208" s="1" t="s">
        <v>383</v>
      </c>
      <c r="B208" s="2" t="s">
        <v>384</v>
      </c>
      <c r="C208" s="19"/>
      <c r="D208" s="27"/>
      <c r="E208" s="33"/>
      <c r="F208" s="35"/>
      <c r="G208" s="33">
        <v>1645179</v>
      </c>
      <c r="H208" s="27"/>
      <c r="I208" s="33"/>
      <c r="J208" s="35"/>
      <c r="K208" s="33"/>
      <c r="L208" s="35"/>
      <c r="M208" s="48"/>
      <c r="N208" s="42"/>
    </row>
    <row r="209" spans="1:14" ht="12.75">
      <c r="A209" s="1" t="s">
        <v>385</v>
      </c>
      <c r="B209" s="2" t="s">
        <v>386</v>
      </c>
      <c r="C209" s="19"/>
      <c r="D209" s="27"/>
      <c r="E209" s="33"/>
      <c r="F209" s="35"/>
      <c r="G209" s="33"/>
      <c r="H209" s="27"/>
      <c r="I209" s="33"/>
      <c r="J209" s="35"/>
      <c r="K209" s="33"/>
      <c r="L209" s="35"/>
      <c r="M209" s="48"/>
      <c r="N209" s="42">
        <v>1200000</v>
      </c>
    </row>
    <row r="210" spans="1:14" ht="12.75">
      <c r="A210" s="1" t="s">
        <v>387</v>
      </c>
      <c r="B210" s="2" t="s">
        <v>388</v>
      </c>
      <c r="C210" s="19"/>
      <c r="D210" s="27"/>
      <c r="E210" s="33"/>
      <c r="F210" s="35"/>
      <c r="G210" s="33"/>
      <c r="H210" s="27"/>
      <c r="I210" s="33"/>
      <c r="J210" s="35"/>
      <c r="K210" s="33"/>
      <c r="L210" s="35"/>
      <c r="M210" s="48"/>
      <c r="N210" s="42"/>
    </row>
    <row r="211" spans="1:14" ht="12.75">
      <c r="A211" s="1" t="s">
        <v>389</v>
      </c>
      <c r="B211" s="2" t="s">
        <v>67</v>
      </c>
      <c r="C211" s="19">
        <v>709445</v>
      </c>
      <c r="D211" s="27">
        <v>294033</v>
      </c>
      <c r="E211" s="33">
        <v>20028086</v>
      </c>
      <c r="F211" s="35">
        <v>1571648</v>
      </c>
      <c r="G211" s="33">
        <v>796778</v>
      </c>
      <c r="H211" s="27">
        <v>491438</v>
      </c>
      <c r="I211" s="33">
        <v>269788</v>
      </c>
      <c r="J211" s="35">
        <v>2388901</v>
      </c>
      <c r="K211" s="33">
        <v>4486975</v>
      </c>
      <c r="L211" s="35">
        <v>1180455</v>
      </c>
      <c r="M211" s="48">
        <v>671436</v>
      </c>
      <c r="N211" s="42">
        <v>419334</v>
      </c>
    </row>
    <row r="212" spans="1:14" ht="12.75">
      <c r="A212" s="1" t="s">
        <v>390</v>
      </c>
      <c r="B212" s="2" t="s">
        <v>391</v>
      </c>
      <c r="C212" s="19"/>
      <c r="D212" s="27"/>
      <c r="E212" s="33"/>
      <c r="F212" s="35"/>
      <c r="G212" s="33"/>
      <c r="H212" s="27"/>
      <c r="I212" s="33"/>
      <c r="J212" s="35"/>
      <c r="K212" s="33"/>
      <c r="L212" s="35"/>
      <c r="M212" s="48"/>
      <c r="N212" s="42"/>
    </row>
    <row r="213" spans="1:14" ht="12.75">
      <c r="A213" s="1" t="s">
        <v>597</v>
      </c>
      <c r="B213" s="2" t="s">
        <v>598</v>
      </c>
      <c r="C213" s="19"/>
      <c r="D213" s="27"/>
      <c r="E213" s="33"/>
      <c r="F213" s="35"/>
      <c r="G213" s="33"/>
      <c r="H213" s="27"/>
      <c r="I213" s="33">
        <v>169400</v>
      </c>
      <c r="J213" s="35"/>
      <c r="K213" s="33"/>
      <c r="L213" s="35"/>
      <c r="M213" s="48"/>
      <c r="N213" s="42">
        <v>78204</v>
      </c>
    </row>
    <row r="214" spans="1:14" ht="12.75">
      <c r="A214" s="1" t="s">
        <v>392</v>
      </c>
      <c r="B214" s="2" t="s">
        <v>393</v>
      </c>
      <c r="C214" s="19"/>
      <c r="D214" s="27"/>
      <c r="E214" s="33"/>
      <c r="F214" s="35"/>
      <c r="G214" s="33"/>
      <c r="H214" s="27"/>
      <c r="I214" s="33"/>
      <c r="J214" s="35"/>
      <c r="K214" s="33"/>
      <c r="L214" s="35"/>
      <c r="M214" s="48"/>
      <c r="N214" s="42"/>
    </row>
    <row r="215" spans="1:14" ht="12.75">
      <c r="A215" s="1" t="s">
        <v>394</v>
      </c>
      <c r="B215" s="2" t="s">
        <v>376</v>
      </c>
      <c r="C215" s="19"/>
      <c r="D215" s="27"/>
      <c r="E215" s="33"/>
      <c r="F215" s="35"/>
      <c r="G215" s="33"/>
      <c r="H215" s="27"/>
      <c r="I215" s="33"/>
      <c r="J215" s="35"/>
      <c r="K215" s="33"/>
      <c r="L215" s="35"/>
      <c r="M215" s="48"/>
      <c r="N215" s="42"/>
    </row>
    <row r="216" spans="1:14" ht="12.75">
      <c r="A216" s="1" t="s">
        <v>395</v>
      </c>
      <c r="B216" s="2" t="s">
        <v>396</v>
      </c>
      <c r="C216" s="19"/>
      <c r="D216" s="27"/>
      <c r="E216" s="33"/>
      <c r="F216" s="35"/>
      <c r="G216" s="33"/>
      <c r="H216" s="27"/>
      <c r="I216" s="33"/>
      <c r="J216" s="35"/>
      <c r="K216" s="33"/>
      <c r="L216" s="35"/>
      <c r="M216" s="48"/>
      <c r="N216" s="42"/>
    </row>
    <row r="217" spans="1:14" ht="12.75">
      <c r="A217" s="1" t="s">
        <v>397</v>
      </c>
      <c r="B217" s="2" t="s">
        <v>398</v>
      </c>
      <c r="C217" s="19"/>
      <c r="D217" s="27"/>
      <c r="E217" s="33"/>
      <c r="F217" s="35"/>
      <c r="G217" s="33"/>
      <c r="H217" s="27"/>
      <c r="I217" s="33"/>
      <c r="J217" s="35"/>
      <c r="K217" s="33"/>
      <c r="L217" s="35"/>
      <c r="M217" s="48"/>
      <c r="N217" s="42"/>
    </row>
    <row r="218" spans="1:14" ht="12.75">
      <c r="A218" s="1" t="s">
        <v>399</v>
      </c>
      <c r="B218" s="2" t="s">
        <v>400</v>
      </c>
      <c r="C218" s="19"/>
      <c r="D218" s="27">
        <v>15000000</v>
      </c>
      <c r="E218" s="33"/>
      <c r="F218" s="35">
        <v>15000000</v>
      </c>
      <c r="G218" s="33"/>
      <c r="H218" s="27">
        <v>15000000</v>
      </c>
      <c r="I218" s="33"/>
      <c r="J218" s="35">
        <v>6700000</v>
      </c>
      <c r="K218" s="33"/>
      <c r="L218" s="35"/>
      <c r="M218" s="48"/>
      <c r="N218" s="42">
        <v>21169000</v>
      </c>
    </row>
    <row r="219" spans="1:14" ht="12.75">
      <c r="A219" s="1" t="s">
        <v>401</v>
      </c>
      <c r="B219" s="2" t="s">
        <v>402</v>
      </c>
      <c r="C219" s="19"/>
      <c r="D219" s="27"/>
      <c r="E219" s="33"/>
      <c r="F219" s="35"/>
      <c r="G219" s="33"/>
      <c r="H219" s="27">
        <v>20000000</v>
      </c>
      <c r="I219" s="33"/>
      <c r="J219" s="35"/>
      <c r="K219" s="33"/>
      <c r="L219" s="35">
        <v>15000000</v>
      </c>
      <c r="M219" s="48"/>
      <c r="N219" s="42"/>
    </row>
    <row r="220" spans="1:14" s="8" customFormat="1" ht="12.75">
      <c r="A220" s="4" t="s">
        <v>403</v>
      </c>
      <c r="B220" s="5" t="s">
        <v>404</v>
      </c>
      <c r="C220" s="7">
        <f>SUM(C221:C224)</f>
        <v>0</v>
      </c>
      <c r="D220" s="7">
        <f aca="true" t="shared" si="18" ref="D220:N220">SUM(D221:D224)</f>
        <v>0</v>
      </c>
      <c r="E220" s="30">
        <f t="shared" si="18"/>
        <v>0</v>
      </c>
      <c r="F220" s="30">
        <f t="shared" si="18"/>
        <v>24753</v>
      </c>
      <c r="G220" s="30">
        <f t="shared" si="18"/>
        <v>0</v>
      </c>
      <c r="H220" s="7">
        <f t="shared" si="18"/>
        <v>0</v>
      </c>
      <c r="I220" s="30">
        <f t="shared" si="18"/>
        <v>0</v>
      </c>
      <c r="J220" s="30">
        <v>0</v>
      </c>
      <c r="K220" s="7">
        <f t="shared" si="18"/>
        <v>0</v>
      </c>
      <c r="L220" s="30">
        <f t="shared" si="18"/>
        <v>0</v>
      </c>
      <c r="M220" s="30">
        <f t="shared" si="18"/>
        <v>0</v>
      </c>
      <c r="N220" s="7">
        <f t="shared" si="18"/>
        <v>0</v>
      </c>
    </row>
    <row r="221" spans="1:14" ht="12.75">
      <c r="A221" s="1" t="s">
        <v>405</v>
      </c>
      <c r="B221" s="2" t="s">
        <v>406</v>
      </c>
      <c r="C221" s="19"/>
      <c r="D221" s="27"/>
      <c r="E221" s="33"/>
      <c r="F221" s="35"/>
      <c r="G221" s="33"/>
      <c r="H221" s="27"/>
      <c r="I221" s="33"/>
      <c r="J221" s="35"/>
      <c r="K221" s="33"/>
      <c r="L221" s="35"/>
      <c r="M221" s="48"/>
      <c r="N221" s="42"/>
    </row>
    <row r="222" spans="1:14" ht="12.75">
      <c r="A222" s="1" t="s">
        <v>407</v>
      </c>
      <c r="B222" s="2" t="s">
        <v>406</v>
      </c>
      <c r="C222" s="19"/>
      <c r="D222" s="27"/>
      <c r="E222" s="33"/>
      <c r="F222" s="35">
        <v>24753</v>
      </c>
      <c r="G222" s="33"/>
      <c r="H222" s="27"/>
      <c r="I222" s="33"/>
      <c r="J222" s="35"/>
      <c r="K222" s="33"/>
      <c r="L222" s="35"/>
      <c r="M222" s="48"/>
      <c r="N222" s="42"/>
    </row>
    <row r="223" spans="1:14" ht="12.75">
      <c r="A223" s="1" t="s">
        <v>408</v>
      </c>
      <c r="B223" s="2" t="s">
        <v>409</v>
      </c>
      <c r="C223" s="19"/>
      <c r="D223" s="27"/>
      <c r="E223" s="33"/>
      <c r="F223" s="35"/>
      <c r="G223" s="33"/>
      <c r="H223" s="27"/>
      <c r="I223" s="33"/>
      <c r="J223" s="35"/>
      <c r="K223" s="33"/>
      <c r="L223" s="35"/>
      <c r="M223" s="48"/>
      <c r="N223" s="42"/>
    </row>
    <row r="224" spans="1:14" ht="12.75">
      <c r="A224" s="1" t="s">
        <v>410</v>
      </c>
      <c r="B224" s="2" t="s">
        <v>411</v>
      </c>
      <c r="C224" s="19"/>
      <c r="D224" s="27"/>
      <c r="E224" s="33"/>
      <c r="F224" s="35"/>
      <c r="G224" s="33"/>
      <c r="H224" s="27"/>
      <c r="I224" s="33"/>
      <c r="J224" s="35"/>
      <c r="K224" s="33"/>
      <c r="L224" s="35"/>
      <c r="M224" s="48"/>
      <c r="N224" s="42"/>
    </row>
    <row r="225" spans="1:14" s="8" customFormat="1" ht="12.75">
      <c r="A225" s="4" t="s">
        <v>412</v>
      </c>
      <c r="B225" s="5" t="s">
        <v>413</v>
      </c>
      <c r="C225" s="7">
        <f>SUM(C226:C240)</f>
        <v>0</v>
      </c>
      <c r="D225" s="7">
        <f aca="true" t="shared" si="19" ref="D225:M225">SUM(D226:D240)</f>
        <v>19900</v>
      </c>
      <c r="E225" s="30">
        <f t="shared" si="19"/>
        <v>211088</v>
      </c>
      <c r="F225" s="30">
        <f t="shared" si="19"/>
        <v>378675</v>
      </c>
      <c r="G225" s="30">
        <f t="shared" si="19"/>
        <v>0</v>
      </c>
      <c r="H225" s="7">
        <f t="shared" si="19"/>
        <v>0</v>
      </c>
      <c r="I225" s="30">
        <f t="shared" si="19"/>
        <v>1017402</v>
      </c>
      <c r="J225" s="30">
        <v>0</v>
      </c>
      <c r="K225" s="7">
        <f t="shared" si="19"/>
        <v>0</v>
      </c>
      <c r="L225" s="30">
        <f t="shared" si="19"/>
        <v>0</v>
      </c>
      <c r="M225" s="30">
        <f t="shared" si="19"/>
        <v>1737029</v>
      </c>
      <c r="N225" s="7">
        <f>SUM(N226:N240)</f>
        <v>764318</v>
      </c>
    </row>
    <row r="226" spans="1:14" ht="12.75">
      <c r="A226" s="1" t="s">
        <v>414</v>
      </c>
      <c r="B226" s="2" t="s">
        <v>415</v>
      </c>
      <c r="C226" s="19"/>
      <c r="D226" s="27"/>
      <c r="E226" s="33"/>
      <c r="F226" s="35"/>
      <c r="G226" s="33"/>
      <c r="H226" s="27"/>
      <c r="I226" s="33"/>
      <c r="J226" s="35"/>
      <c r="K226" s="33"/>
      <c r="L226" s="35"/>
      <c r="M226" s="48"/>
      <c r="N226" s="42"/>
    </row>
    <row r="227" spans="1:14" ht="12.75">
      <c r="A227" s="1" t="s">
        <v>416</v>
      </c>
      <c r="B227" s="2" t="s">
        <v>417</v>
      </c>
      <c r="C227" s="19"/>
      <c r="D227" s="27"/>
      <c r="E227" s="33"/>
      <c r="F227" s="35"/>
      <c r="G227" s="33"/>
      <c r="H227" s="27"/>
      <c r="I227" s="33"/>
      <c r="J227" s="35"/>
      <c r="K227" s="33"/>
      <c r="L227" s="35"/>
      <c r="M227" s="48"/>
      <c r="N227" s="42"/>
    </row>
    <row r="228" spans="1:14" ht="12.75">
      <c r="A228" s="1" t="s">
        <v>418</v>
      </c>
      <c r="B228" s="2" t="s">
        <v>419</v>
      </c>
      <c r="C228" s="19"/>
      <c r="D228" s="27"/>
      <c r="E228" s="33"/>
      <c r="F228" s="35"/>
      <c r="G228" s="33"/>
      <c r="H228" s="27"/>
      <c r="I228" s="33"/>
      <c r="J228" s="35"/>
      <c r="K228" s="33"/>
      <c r="L228" s="35"/>
      <c r="M228" s="48"/>
      <c r="N228" s="42"/>
    </row>
    <row r="229" spans="1:14" ht="12.75">
      <c r="A229" s="1" t="s">
        <v>420</v>
      </c>
      <c r="B229" s="2" t="s">
        <v>421</v>
      </c>
      <c r="C229" s="19"/>
      <c r="D229" s="27"/>
      <c r="E229" s="33"/>
      <c r="F229" s="35"/>
      <c r="G229" s="33"/>
      <c r="H229" s="27"/>
      <c r="I229" s="33"/>
      <c r="J229" s="35"/>
      <c r="K229" s="33"/>
      <c r="L229" s="35"/>
      <c r="M229" s="48"/>
      <c r="N229" s="42"/>
    </row>
    <row r="230" spans="1:14" ht="12.75">
      <c r="A230" s="1" t="s">
        <v>422</v>
      </c>
      <c r="B230" s="2" t="s">
        <v>423</v>
      </c>
      <c r="C230" s="19"/>
      <c r="D230" s="27"/>
      <c r="E230" s="33"/>
      <c r="F230" s="35"/>
      <c r="G230" s="33"/>
      <c r="H230" s="27"/>
      <c r="I230" s="33"/>
      <c r="J230" s="35"/>
      <c r="K230" s="33"/>
      <c r="L230" s="35"/>
      <c r="M230" s="48"/>
      <c r="N230" s="42"/>
    </row>
    <row r="231" spans="1:14" ht="12.75">
      <c r="A231" s="1" t="s">
        <v>424</v>
      </c>
      <c r="B231" s="2" t="s">
        <v>425</v>
      </c>
      <c r="C231" s="19"/>
      <c r="D231" s="27"/>
      <c r="E231" s="33"/>
      <c r="F231" s="35"/>
      <c r="G231" s="33"/>
      <c r="H231" s="27"/>
      <c r="I231" s="33"/>
      <c r="J231" s="35"/>
      <c r="K231" s="33"/>
      <c r="L231" s="35"/>
      <c r="M231" s="48"/>
      <c r="N231" s="42"/>
    </row>
    <row r="232" spans="1:14" ht="12.75">
      <c r="A232" s="1" t="s">
        <v>426</v>
      </c>
      <c r="B232" s="2" t="s">
        <v>427</v>
      </c>
      <c r="C232" s="19"/>
      <c r="D232" s="27"/>
      <c r="E232" s="33"/>
      <c r="F232" s="35"/>
      <c r="G232" s="33"/>
      <c r="H232" s="27"/>
      <c r="I232" s="33"/>
      <c r="J232" s="35"/>
      <c r="K232" s="33"/>
      <c r="L232" s="35"/>
      <c r="M232" s="48"/>
      <c r="N232" s="42"/>
    </row>
    <row r="233" spans="1:14" ht="12.75">
      <c r="A233" s="1" t="s">
        <v>428</v>
      </c>
      <c r="B233" s="2" t="s">
        <v>2</v>
      </c>
      <c r="C233" s="19"/>
      <c r="D233" s="27"/>
      <c r="E233" s="33"/>
      <c r="F233" s="35"/>
      <c r="G233" s="33"/>
      <c r="H233" s="27"/>
      <c r="I233" s="33"/>
      <c r="J233" s="35"/>
      <c r="K233" s="33"/>
      <c r="L233" s="35"/>
      <c r="M233" s="48">
        <v>1737029</v>
      </c>
      <c r="N233" s="42"/>
    </row>
    <row r="234" spans="1:14" ht="12.75">
      <c r="A234" s="1" t="s">
        <v>429</v>
      </c>
      <c r="B234" s="2" t="s">
        <v>430</v>
      </c>
      <c r="C234" s="19"/>
      <c r="D234" s="27"/>
      <c r="E234" s="33"/>
      <c r="F234" s="35"/>
      <c r="G234" s="33"/>
      <c r="H234" s="27"/>
      <c r="I234" s="33"/>
      <c r="J234" s="35"/>
      <c r="K234" s="33"/>
      <c r="L234" s="35"/>
      <c r="M234" s="48"/>
      <c r="N234" s="42"/>
    </row>
    <row r="235" spans="1:14" ht="12.75">
      <c r="A235" s="1" t="s">
        <v>431</v>
      </c>
      <c r="B235" s="2" t="s">
        <v>432</v>
      </c>
      <c r="C235" s="19"/>
      <c r="D235" s="27">
        <v>19900</v>
      </c>
      <c r="E235" s="33">
        <v>211088</v>
      </c>
      <c r="F235" s="35">
        <v>378675</v>
      </c>
      <c r="G235" s="33"/>
      <c r="H235" s="27"/>
      <c r="I235" s="33">
        <v>1017402</v>
      </c>
      <c r="J235" s="35"/>
      <c r="K235" s="33"/>
      <c r="L235" s="35"/>
      <c r="M235" s="48"/>
      <c r="N235" s="42">
        <v>764318</v>
      </c>
    </row>
    <row r="236" spans="1:14" ht="12.75">
      <c r="A236" s="1" t="s">
        <v>433</v>
      </c>
      <c r="B236" s="2" t="s">
        <v>434</v>
      </c>
      <c r="C236" s="19"/>
      <c r="D236" s="27"/>
      <c r="E236" s="33"/>
      <c r="F236" s="35"/>
      <c r="G236" s="33"/>
      <c r="H236" s="27"/>
      <c r="I236" s="33"/>
      <c r="J236" s="35"/>
      <c r="K236" s="33"/>
      <c r="L236" s="35"/>
      <c r="M236" s="48"/>
      <c r="N236" s="42"/>
    </row>
    <row r="237" spans="1:14" ht="12.75">
      <c r="A237" s="1" t="s">
        <v>435</v>
      </c>
      <c r="B237" s="2" t="s">
        <v>436</v>
      </c>
      <c r="C237" s="19"/>
      <c r="D237" s="27"/>
      <c r="E237" s="33"/>
      <c r="F237" s="35"/>
      <c r="G237" s="33"/>
      <c r="H237" s="27"/>
      <c r="I237" s="33"/>
      <c r="J237" s="35"/>
      <c r="K237" s="33"/>
      <c r="L237" s="35"/>
      <c r="M237" s="48"/>
      <c r="N237" s="42"/>
    </row>
    <row r="238" spans="1:14" ht="12.75">
      <c r="A238" s="1" t="s">
        <v>437</v>
      </c>
      <c r="B238" s="2" t="s">
        <v>438</v>
      </c>
      <c r="C238" s="19"/>
      <c r="D238" s="27"/>
      <c r="E238" s="33"/>
      <c r="F238" s="35"/>
      <c r="G238" s="33"/>
      <c r="H238" s="27"/>
      <c r="I238" s="33"/>
      <c r="J238" s="35"/>
      <c r="K238" s="33"/>
      <c r="L238" s="35"/>
      <c r="M238" s="48"/>
      <c r="N238" s="42"/>
    </row>
    <row r="239" spans="1:14" ht="12.75">
      <c r="A239" s="1" t="s">
        <v>439</v>
      </c>
      <c r="B239" s="2" t="s">
        <v>440</v>
      </c>
      <c r="C239" s="19"/>
      <c r="D239" s="27"/>
      <c r="E239" s="33"/>
      <c r="F239" s="35"/>
      <c r="G239" s="33"/>
      <c r="H239" s="27"/>
      <c r="I239" s="33"/>
      <c r="J239" s="35"/>
      <c r="K239" s="33"/>
      <c r="L239" s="35"/>
      <c r="M239" s="48"/>
      <c r="N239" s="42"/>
    </row>
    <row r="240" spans="1:14" ht="12.75">
      <c r="A240" s="1" t="s">
        <v>441</v>
      </c>
      <c r="B240" s="2" t="s">
        <v>442</v>
      </c>
      <c r="C240" s="19"/>
      <c r="D240" s="27"/>
      <c r="E240" s="33"/>
      <c r="F240" s="35"/>
      <c r="G240" s="33"/>
      <c r="H240" s="27"/>
      <c r="I240" s="33"/>
      <c r="J240" s="35"/>
      <c r="K240" s="33"/>
      <c r="L240" s="35"/>
      <c r="M240" s="48"/>
      <c r="N240" s="42"/>
    </row>
    <row r="241" spans="1:14" s="8" customFormat="1" ht="12.75">
      <c r="A241" s="4" t="s">
        <v>443</v>
      </c>
      <c r="B241" s="5" t="s">
        <v>444</v>
      </c>
      <c r="C241" s="7">
        <f>SUM(C242:C260)</f>
        <v>554498</v>
      </c>
      <c r="D241" s="7">
        <f aca="true" t="shared" si="20" ref="D241:N241">SUM(D242:D260)</f>
        <v>3795273</v>
      </c>
      <c r="E241" s="30">
        <f t="shared" si="20"/>
        <v>1068784</v>
      </c>
      <c r="F241" s="30">
        <f t="shared" si="20"/>
        <v>118230889</v>
      </c>
      <c r="G241" s="30">
        <f t="shared" si="20"/>
        <v>33430897</v>
      </c>
      <c r="H241" s="7">
        <f t="shared" si="20"/>
        <v>700000</v>
      </c>
      <c r="I241" s="30">
        <f t="shared" si="20"/>
        <v>18395201</v>
      </c>
      <c r="J241" s="30">
        <v>22447071</v>
      </c>
      <c r="K241" s="7">
        <f t="shared" si="20"/>
        <v>1600000</v>
      </c>
      <c r="L241" s="30">
        <f t="shared" si="20"/>
        <v>6804536</v>
      </c>
      <c r="M241" s="30">
        <f t="shared" si="20"/>
        <v>19907562</v>
      </c>
      <c r="N241" s="7">
        <f t="shared" si="20"/>
        <v>24556514</v>
      </c>
    </row>
    <row r="242" spans="1:14" ht="12.75">
      <c r="A242" s="1" t="s">
        <v>445</v>
      </c>
      <c r="B242" s="2" t="s">
        <v>446</v>
      </c>
      <c r="C242" s="19"/>
      <c r="D242" s="27"/>
      <c r="E242" s="33"/>
      <c r="F242" s="35"/>
      <c r="G242" s="33"/>
      <c r="H242" s="27"/>
      <c r="I242" s="33"/>
      <c r="J242" s="35"/>
      <c r="K242" s="33"/>
      <c r="L242" s="35"/>
      <c r="M242" s="48"/>
      <c r="N242" s="42"/>
    </row>
    <row r="243" spans="1:14" ht="12.75">
      <c r="A243" s="1" t="s">
        <v>447</v>
      </c>
      <c r="B243" s="2" t="s">
        <v>448</v>
      </c>
      <c r="C243" s="19"/>
      <c r="D243" s="27"/>
      <c r="E243" s="33"/>
      <c r="F243" s="35"/>
      <c r="G243" s="33"/>
      <c r="H243" s="27"/>
      <c r="I243" s="33"/>
      <c r="J243" s="35"/>
      <c r="K243" s="33"/>
      <c r="L243" s="35"/>
      <c r="M243" s="48"/>
      <c r="N243" s="42"/>
    </row>
    <row r="244" spans="1:14" ht="12.75">
      <c r="A244" s="1" t="s">
        <v>449</v>
      </c>
      <c r="B244" s="2" t="s">
        <v>450</v>
      </c>
      <c r="C244" s="19"/>
      <c r="D244" s="27"/>
      <c r="E244" s="33"/>
      <c r="F244" s="35">
        <v>700000</v>
      </c>
      <c r="G244" s="33">
        <v>700000</v>
      </c>
      <c r="H244" s="27">
        <v>700000</v>
      </c>
      <c r="I244" s="33">
        <v>700000</v>
      </c>
      <c r="J244" s="35">
        <v>700000</v>
      </c>
      <c r="K244" s="33">
        <v>1600000</v>
      </c>
      <c r="L244" s="35">
        <v>2700000</v>
      </c>
      <c r="M244" s="48"/>
      <c r="N244" s="42">
        <v>1200000</v>
      </c>
    </row>
    <row r="245" spans="1:14" ht="25.5">
      <c r="A245" s="1" t="s">
        <v>451</v>
      </c>
      <c r="B245" s="2" t="s">
        <v>452</v>
      </c>
      <c r="C245" s="19"/>
      <c r="D245" s="27"/>
      <c r="E245" s="33"/>
      <c r="F245" s="35"/>
      <c r="G245" s="33"/>
      <c r="H245" s="27"/>
      <c r="I245" s="33"/>
      <c r="J245" s="35"/>
      <c r="K245" s="33"/>
      <c r="L245" s="35"/>
      <c r="M245" s="48"/>
      <c r="N245" s="42"/>
    </row>
    <row r="246" spans="1:14" ht="12.75">
      <c r="A246" s="1" t="s">
        <v>453</v>
      </c>
      <c r="B246" s="2" t="s">
        <v>454</v>
      </c>
      <c r="C246" s="19"/>
      <c r="D246" s="27"/>
      <c r="E246" s="33"/>
      <c r="F246" s="35"/>
      <c r="G246" s="33"/>
      <c r="H246" s="27"/>
      <c r="I246" s="33"/>
      <c r="J246" s="35"/>
      <c r="K246" s="33"/>
      <c r="L246" s="35"/>
      <c r="M246" s="48"/>
      <c r="N246" s="42"/>
    </row>
    <row r="247" spans="1:14" ht="12.75">
      <c r="A247" s="1" t="s">
        <v>455</v>
      </c>
      <c r="B247" s="2" t="s">
        <v>456</v>
      </c>
      <c r="C247" s="19"/>
      <c r="D247" s="27"/>
      <c r="E247" s="33"/>
      <c r="F247" s="35"/>
      <c r="G247" s="33"/>
      <c r="H247" s="27"/>
      <c r="I247" s="33"/>
      <c r="J247" s="35"/>
      <c r="K247" s="33"/>
      <c r="L247" s="35"/>
      <c r="M247" s="48"/>
      <c r="N247" s="42"/>
    </row>
    <row r="248" spans="1:14" ht="12.75">
      <c r="A248" s="1" t="s">
        <v>457</v>
      </c>
      <c r="B248" s="2" t="s">
        <v>448</v>
      </c>
      <c r="C248" s="19"/>
      <c r="D248" s="27"/>
      <c r="E248" s="33"/>
      <c r="F248" s="35"/>
      <c r="G248" s="33"/>
      <c r="H248" s="27"/>
      <c r="I248" s="33"/>
      <c r="J248" s="35"/>
      <c r="K248" s="33"/>
      <c r="L248" s="35"/>
      <c r="M248" s="48"/>
      <c r="N248" s="42"/>
    </row>
    <row r="249" spans="1:14" ht="12.75">
      <c r="A249" s="1" t="s">
        <v>458</v>
      </c>
      <c r="B249" s="2" t="s">
        <v>450</v>
      </c>
      <c r="C249" s="19"/>
      <c r="D249" s="27"/>
      <c r="E249" s="33"/>
      <c r="F249" s="35">
        <v>2472500</v>
      </c>
      <c r="G249" s="33"/>
      <c r="H249" s="27"/>
      <c r="I249" s="33"/>
      <c r="J249" s="35">
        <v>2472500</v>
      </c>
      <c r="K249" s="33"/>
      <c r="L249" s="35"/>
      <c r="M249" s="48"/>
      <c r="N249" s="42">
        <v>2472500</v>
      </c>
    </row>
    <row r="250" spans="1:14" ht="12.75">
      <c r="A250" s="1" t="s">
        <v>459</v>
      </c>
      <c r="B250" s="2" t="s">
        <v>415</v>
      </c>
      <c r="C250" s="19"/>
      <c r="D250" s="27"/>
      <c r="E250" s="33"/>
      <c r="F250" s="35"/>
      <c r="G250" s="33"/>
      <c r="H250" s="27"/>
      <c r="I250" s="33"/>
      <c r="J250" s="35"/>
      <c r="K250" s="33"/>
      <c r="L250" s="35"/>
      <c r="M250" s="48"/>
      <c r="N250" s="42"/>
    </row>
    <row r="251" spans="1:14" ht="12.75">
      <c r="A251" s="1" t="s">
        <v>460</v>
      </c>
      <c r="B251" s="2" t="s">
        <v>68</v>
      </c>
      <c r="C251" s="19">
        <v>554498</v>
      </c>
      <c r="D251" s="27">
        <v>3795273</v>
      </c>
      <c r="E251" s="33">
        <v>1068784</v>
      </c>
      <c r="F251" s="35">
        <v>115058389</v>
      </c>
      <c r="G251" s="33">
        <v>32730897</v>
      </c>
      <c r="H251" s="27"/>
      <c r="I251" s="33">
        <v>17695201</v>
      </c>
      <c r="J251" s="35">
        <v>19274571</v>
      </c>
      <c r="K251" s="33"/>
      <c r="L251" s="35">
        <v>4104536</v>
      </c>
      <c r="M251" s="48">
        <v>19907562</v>
      </c>
      <c r="N251" s="42">
        <v>20884014</v>
      </c>
    </row>
    <row r="252" spans="1:14" ht="12.75">
      <c r="A252" s="1" t="s">
        <v>461</v>
      </c>
      <c r="B252" s="2" t="s">
        <v>462</v>
      </c>
      <c r="C252" s="19"/>
      <c r="D252" s="27"/>
      <c r="E252" s="33"/>
      <c r="F252" s="35"/>
      <c r="G252" s="33"/>
      <c r="H252" s="27"/>
      <c r="I252" s="33"/>
      <c r="J252" s="35"/>
      <c r="K252" s="33"/>
      <c r="L252" s="35"/>
      <c r="M252" s="48"/>
      <c r="N252" s="42"/>
    </row>
    <row r="253" spans="1:14" ht="12.75">
      <c r="A253" s="1" t="s">
        <v>463</v>
      </c>
      <c r="B253" s="2" t="s">
        <v>464</v>
      </c>
      <c r="C253" s="19"/>
      <c r="D253" s="27"/>
      <c r="E253" s="33"/>
      <c r="F253" s="35"/>
      <c r="G253" s="33"/>
      <c r="H253" s="27"/>
      <c r="I253" s="33"/>
      <c r="J253" s="35"/>
      <c r="K253" s="33"/>
      <c r="L253" s="35"/>
      <c r="M253" s="48"/>
      <c r="N253" s="42"/>
    </row>
    <row r="254" spans="1:14" ht="12.75">
      <c r="A254" s="1" t="s">
        <v>465</v>
      </c>
      <c r="B254" s="2" t="s">
        <v>419</v>
      </c>
      <c r="C254" s="19"/>
      <c r="D254" s="27"/>
      <c r="E254" s="33"/>
      <c r="F254" s="35"/>
      <c r="G254" s="33"/>
      <c r="H254" s="27"/>
      <c r="I254" s="33"/>
      <c r="J254" s="35"/>
      <c r="K254" s="33"/>
      <c r="L254" s="35"/>
      <c r="M254" s="48"/>
      <c r="N254" s="42"/>
    </row>
    <row r="255" spans="1:14" ht="12.75">
      <c r="A255" s="1" t="s">
        <v>466</v>
      </c>
      <c r="B255" s="2" t="s">
        <v>467</v>
      </c>
      <c r="C255" s="19"/>
      <c r="D255" s="27"/>
      <c r="E255" s="33"/>
      <c r="F255" s="35"/>
      <c r="G255" s="33"/>
      <c r="H255" s="27"/>
      <c r="I255" s="33"/>
      <c r="J255" s="35"/>
      <c r="K255" s="33"/>
      <c r="L255" s="35"/>
      <c r="M255" s="48"/>
      <c r="N255" s="42"/>
    </row>
    <row r="256" spans="1:14" ht="12.75">
      <c r="A256" s="1" t="s">
        <v>468</v>
      </c>
      <c r="B256" s="2" t="s">
        <v>469</v>
      </c>
      <c r="C256" s="19"/>
      <c r="D256" s="27"/>
      <c r="E256" s="33"/>
      <c r="F256" s="35"/>
      <c r="G256" s="33"/>
      <c r="H256" s="27"/>
      <c r="I256" s="33"/>
      <c r="J256" s="35"/>
      <c r="K256" s="33"/>
      <c r="L256" s="35"/>
      <c r="M256" s="48"/>
      <c r="N256" s="42"/>
    </row>
    <row r="257" spans="1:14" ht="12.75">
      <c r="A257" s="1" t="s">
        <v>470</v>
      </c>
      <c r="B257" s="2" t="s">
        <v>471</v>
      </c>
      <c r="C257" s="19"/>
      <c r="D257" s="27"/>
      <c r="E257" s="33"/>
      <c r="F257" s="35"/>
      <c r="G257" s="33"/>
      <c r="H257" s="27"/>
      <c r="I257" s="33"/>
      <c r="J257" s="35"/>
      <c r="K257" s="33"/>
      <c r="L257" s="35"/>
      <c r="M257" s="48"/>
      <c r="N257" s="42"/>
    </row>
    <row r="258" spans="1:14" ht="12.75">
      <c r="A258" s="1" t="s">
        <v>472</v>
      </c>
      <c r="B258" s="2" t="s">
        <v>448</v>
      </c>
      <c r="C258" s="19"/>
      <c r="D258" s="27"/>
      <c r="E258" s="33"/>
      <c r="F258" s="35"/>
      <c r="G258" s="33"/>
      <c r="H258" s="27"/>
      <c r="I258" s="33"/>
      <c r="J258" s="35"/>
      <c r="K258" s="33"/>
      <c r="L258" s="35"/>
      <c r="M258" s="48"/>
      <c r="N258" s="42"/>
    </row>
    <row r="259" spans="1:14" ht="12.75">
      <c r="A259" s="1" t="s">
        <v>473</v>
      </c>
      <c r="B259" s="2" t="s">
        <v>450</v>
      </c>
      <c r="C259" s="19"/>
      <c r="D259" s="27"/>
      <c r="E259" s="33"/>
      <c r="F259" s="35"/>
      <c r="G259" s="33"/>
      <c r="H259" s="27"/>
      <c r="I259" s="33"/>
      <c r="J259" s="35"/>
      <c r="K259" s="33"/>
      <c r="L259" s="35"/>
      <c r="M259" s="48"/>
      <c r="N259" s="42"/>
    </row>
    <row r="260" spans="1:14" ht="12.75">
      <c r="A260" s="1" t="s">
        <v>474</v>
      </c>
      <c r="B260" s="2" t="s">
        <v>475</v>
      </c>
      <c r="C260" s="19"/>
      <c r="D260" s="27"/>
      <c r="E260" s="33"/>
      <c r="F260" s="35"/>
      <c r="G260" s="33"/>
      <c r="H260" s="27"/>
      <c r="I260" s="33"/>
      <c r="J260" s="35"/>
      <c r="K260" s="33"/>
      <c r="L260" s="35"/>
      <c r="M260" s="48"/>
      <c r="N260" s="42"/>
    </row>
    <row r="261" spans="1:14" s="8" customFormat="1" ht="12.75">
      <c r="A261" s="4" t="s">
        <v>476</v>
      </c>
      <c r="B261" s="5" t="s">
        <v>477</v>
      </c>
      <c r="C261" s="6"/>
      <c r="D261" s="6"/>
      <c r="E261" s="3"/>
      <c r="F261" s="3"/>
      <c r="G261" s="3"/>
      <c r="H261" s="6"/>
      <c r="I261" s="3"/>
      <c r="J261" s="3"/>
      <c r="K261" s="3"/>
      <c r="L261" s="3"/>
      <c r="M261" s="49"/>
      <c r="N261" s="43"/>
    </row>
    <row r="262" spans="1:14" s="8" customFormat="1" ht="12.75">
      <c r="A262" s="4" t="s">
        <v>478</v>
      </c>
      <c r="B262" s="5" t="s">
        <v>479</v>
      </c>
      <c r="C262" s="7">
        <f>SUM(C263:C270)</f>
        <v>0</v>
      </c>
      <c r="D262" s="7">
        <f aca="true" t="shared" si="21" ref="D262:M262">SUM(D263:D270)</f>
        <v>0</v>
      </c>
      <c r="E262" s="30">
        <f t="shared" si="21"/>
        <v>0</v>
      </c>
      <c r="F262" s="30">
        <f t="shared" si="21"/>
        <v>0</v>
      </c>
      <c r="G262" s="30">
        <f t="shared" si="21"/>
        <v>0</v>
      </c>
      <c r="H262" s="7">
        <f t="shared" si="21"/>
        <v>0</v>
      </c>
      <c r="I262" s="30">
        <f t="shared" si="21"/>
        <v>0</v>
      </c>
      <c r="J262" s="30">
        <v>0</v>
      </c>
      <c r="K262" s="7">
        <f t="shared" si="21"/>
        <v>0</v>
      </c>
      <c r="L262" s="30">
        <f t="shared" si="21"/>
        <v>0</v>
      </c>
      <c r="M262" s="30">
        <f t="shared" si="21"/>
        <v>0</v>
      </c>
      <c r="N262" s="7">
        <f>SUM(N263:N270)</f>
        <v>0</v>
      </c>
    </row>
    <row r="263" spans="1:14" ht="12.75">
      <c r="A263" s="1" t="s">
        <v>480</v>
      </c>
      <c r="B263" s="2" t="s">
        <v>362</v>
      </c>
      <c r="C263" s="19"/>
      <c r="D263" s="27"/>
      <c r="E263" s="33"/>
      <c r="F263" s="35"/>
      <c r="G263" s="33"/>
      <c r="H263" s="27"/>
      <c r="I263" s="33"/>
      <c r="J263" s="35"/>
      <c r="K263" s="33"/>
      <c r="L263" s="35"/>
      <c r="M263" s="48"/>
      <c r="N263" s="42"/>
    </row>
    <row r="264" spans="1:14" ht="12.75">
      <c r="A264" s="1" t="s">
        <v>481</v>
      </c>
      <c r="B264" s="2" t="s">
        <v>376</v>
      </c>
      <c r="C264" s="19"/>
      <c r="D264" s="27"/>
      <c r="E264" s="33"/>
      <c r="F264" s="35"/>
      <c r="G264" s="33"/>
      <c r="H264" s="27"/>
      <c r="I264" s="33"/>
      <c r="J264" s="35"/>
      <c r="K264" s="33"/>
      <c r="L264" s="35"/>
      <c r="M264" s="48"/>
      <c r="N264" s="42"/>
    </row>
    <row r="265" spans="1:14" ht="12.75">
      <c r="A265" s="1" t="s">
        <v>482</v>
      </c>
      <c r="B265" s="2" t="s">
        <v>483</v>
      </c>
      <c r="C265" s="19"/>
      <c r="D265" s="27"/>
      <c r="E265" s="33"/>
      <c r="F265" s="35"/>
      <c r="G265" s="33"/>
      <c r="H265" s="27"/>
      <c r="I265" s="33"/>
      <c r="J265" s="35"/>
      <c r="K265" s="33"/>
      <c r="L265" s="35"/>
      <c r="M265" s="48"/>
      <c r="N265" s="42"/>
    </row>
    <row r="266" spans="1:14" ht="12.75">
      <c r="A266" s="1" t="s">
        <v>484</v>
      </c>
      <c r="B266" s="2" t="s">
        <v>485</v>
      </c>
      <c r="C266" s="19"/>
      <c r="D266" s="27"/>
      <c r="E266" s="33"/>
      <c r="F266" s="35"/>
      <c r="G266" s="33"/>
      <c r="H266" s="27"/>
      <c r="I266" s="33"/>
      <c r="J266" s="35"/>
      <c r="K266" s="33"/>
      <c r="L266" s="35"/>
      <c r="M266" s="48"/>
      <c r="N266" s="42"/>
    </row>
    <row r="267" spans="1:14" ht="12.75">
      <c r="A267" s="1" t="s">
        <v>486</v>
      </c>
      <c r="B267" s="2" t="s">
        <v>487</v>
      </c>
      <c r="C267" s="19"/>
      <c r="D267" s="27"/>
      <c r="E267" s="33"/>
      <c r="F267" s="35"/>
      <c r="G267" s="33"/>
      <c r="H267" s="27"/>
      <c r="I267" s="33"/>
      <c r="J267" s="35"/>
      <c r="K267" s="33"/>
      <c r="L267" s="35"/>
      <c r="M267" s="48"/>
      <c r="N267" s="42"/>
    </row>
    <row r="268" spans="1:14" ht="12.75">
      <c r="A268" s="1" t="s">
        <v>488</v>
      </c>
      <c r="B268" s="2" t="s">
        <v>489</v>
      </c>
      <c r="C268" s="19"/>
      <c r="D268" s="27"/>
      <c r="E268" s="33"/>
      <c r="F268" s="35"/>
      <c r="G268" s="33"/>
      <c r="H268" s="27"/>
      <c r="I268" s="33"/>
      <c r="J268" s="35"/>
      <c r="K268" s="33"/>
      <c r="L268" s="35"/>
      <c r="M268" s="48"/>
      <c r="N268" s="42"/>
    </row>
    <row r="269" spans="1:14" ht="12.75">
      <c r="A269" s="1" t="s">
        <v>490</v>
      </c>
      <c r="B269" s="2" t="s">
        <v>491</v>
      </c>
      <c r="C269" s="19"/>
      <c r="D269" s="27"/>
      <c r="E269" s="33"/>
      <c r="F269" s="35"/>
      <c r="G269" s="33"/>
      <c r="H269" s="27"/>
      <c r="I269" s="33"/>
      <c r="J269" s="35"/>
      <c r="K269" s="33"/>
      <c r="L269" s="35"/>
      <c r="M269" s="48"/>
      <c r="N269" s="42"/>
    </row>
    <row r="270" spans="1:14" ht="12.75">
      <c r="A270" s="1" t="s">
        <v>492</v>
      </c>
      <c r="B270" s="2" t="s">
        <v>376</v>
      </c>
      <c r="C270" s="19"/>
      <c r="D270" s="27"/>
      <c r="E270" s="33"/>
      <c r="F270" s="35"/>
      <c r="G270" s="33"/>
      <c r="H270" s="27"/>
      <c r="I270" s="33"/>
      <c r="J270" s="35"/>
      <c r="K270" s="33"/>
      <c r="L270" s="35"/>
      <c r="M270" s="48"/>
      <c r="N270" s="42"/>
    </row>
    <row r="271" spans="1:14" s="8" customFormat="1" ht="12.75">
      <c r="A271" s="4" t="s">
        <v>493</v>
      </c>
      <c r="B271" s="5" t="s">
        <v>494</v>
      </c>
      <c r="C271" s="7">
        <f>SUM(C272:C275)</f>
        <v>0</v>
      </c>
      <c r="D271" s="7">
        <f aca="true" t="shared" si="22" ref="D271:N271">SUM(D272:D275)</f>
        <v>0</v>
      </c>
      <c r="E271" s="30">
        <f t="shared" si="22"/>
        <v>0</v>
      </c>
      <c r="F271" s="30">
        <f t="shared" si="22"/>
        <v>0</v>
      </c>
      <c r="G271" s="30">
        <f t="shared" si="22"/>
        <v>0</v>
      </c>
      <c r="H271" s="7">
        <f t="shared" si="22"/>
        <v>0</v>
      </c>
      <c r="I271" s="30">
        <f t="shared" si="22"/>
        <v>0</v>
      </c>
      <c r="J271" s="30">
        <v>0</v>
      </c>
      <c r="K271" s="7">
        <f t="shared" si="22"/>
        <v>0</v>
      </c>
      <c r="L271" s="30">
        <f t="shared" si="22"/>
        <v>0</v>
      </c>
      <c r="M271" s="30">
        <f t="shared" si="22"/>
        <v>0</v>
      </c>
      <c r="N271" s="7">
        <f t="shared" si="22"/>
        <v>0</v>
      </c>
    </row>
    <row r="272" spans="1:14" ht="12.75">
      <c r="A272" s="1" t="s">
        <v>495</v>
      </c>
      <c r="B272" s="2" t="s">
        <v>496</v>
      </c>
      <c r="C272" s="19"/>
      <c r="D272" s="27"/>
      <c r="E272" s="33"/>
      <c r="F272" s="35"/>
      <c r="G272" s="33"/>
      <c r="H272" s="27"/>
      <c r="I272" s="33"/>
      <c r="J272" s="35"/>
      <c r="K272" s="33"/>
      <c r="L272" s="35"/>
      <c r="M272" s="48"/>
      <c r="N272" s="42"/>
    </row>
    <row r="273" spans="1:14" ht="12.75">
      <c r="A273" s="1" t="s">
        <v>497</v>
      </c>
      <c r="B273" s="2" t="s">
        <v>498</v>
      </c>
      <c r="C273" s="19"/>
      <c r="D273" s="27"/>
      <c r="E273" s="33"/>
      <c r="F273" s="35"/>
      <c r="G273" s="33"/>
      <c r="H273" s="27"/>
      <c r="I273" s="33"/>
      <c r="J273" s="35"/>
      <c r="K273" s="33"/>
      <c r="L273" s="35"/>
      <c r="M273" s="48"/>
      <c r="N273" s="42"/>
    </row>
    <row r="274" spans="1:14" ht="12.75">
      <c r="A274" s="1" t="s">
        <v>499</v>
      </c>
      <c r="B274" s="2" t="s">
        <v>500</v>
      </c>
      <c r="C274" s="19"/>
      <c r="D274" s="27"/>
      <c r="E274" s="33"/>
      <c r="F274" s="35"/>
      <c r="G274" s="33"/>
      <c r="H274" s="27"/>
      <c r="I274" s="33"/>
      <c r="J274" s="35"/>
      <c r="K274" s="33"/>
      <c r="L274" s="35"/>
      <c r="M274" s="48"/>
      <c r="N274" s="42"/>
    </row>
    <row r="275" spans="1:14" ht="12.75">
      <c r="A275" s="1" t="s">
        <v>501</v>
      </c>
      <c r="B275" s="2" t="s">
        <v>502</v>
      </c>
      <c r="C275" s="19"/>
      <c r="D275" s="27"/>
      <c r="E275" s="33"/>
      <c r="F275" s="35"/>
      <c r="G275" s="33"/>
      <c r="H275" s="27"/>
      <c r="I275" s="33"/>
      <c r="J275" s="35"/>
      <c r="K275" s="33"/>
      <c r="L275" s="35"/>
      <c r="M275" s="48"/>
      <c r="N275" s="42"/>
    </row>
    <row r="276" spans="2:14" s="45" customFormat="1" ht="12.75">
      <c r="B276" s="20" t="s">
        <v>503</v>
      </c>
      <c r="C276" s="44">
        <f>SUM(C6+C53+C94+C96+C97+C102+C106+C110+C117+C134+C144+C153+C157+C169+C177+C179+C186+C192+C195+C220+C225+C241+C261+C262+C271)</f>
        <v>40320636</v>
      </c>
      <c r="D276" s="44">
        <f>SUM(D6+D53+D94+D96+D97+D102+D106+D110+D117+D134+D144+D153+D157+D169+D177+D179+D186+D192+D195+D220+D225+D241+D262+D271)</f>
        <v>93967359</v>
      </c>
      <c r="E276" s="44">
        <f>E9+E11+E13+E16+E19+E21+E23+E24+E25+E28+E29+E32+E42+E43+E49+E52+E55+E59+E61+E64+E68+E69+E70+E72+E75+E82+E83+E88+E91+E95+E96+E98+E101+E104+E111+E118+E119+E124+E126+E127+E128+E129+E135+E136+E138+E139+E140+E141+E142+E146+E154+E158+E160+E161+E164+E165+E167+E174+E187+E188+E197+E201+E202+E211+E235+E251</f>
        <v>116611879</v>
      </c>
      <c r="F276" s="44">
        <f>SUM(F6+F53+F94+F96+F97+F102+F106+F110+F117+F134+F144+F153+F157+F169+F177+F179+F186+F192+F195+F220+F225+F241+F261+F262+F271)</f>
        <v>221034331</v>
      </c>
      <c r="G276" s="44">
        <f>SUM(G6+G53+G94+G96+G97+G102+G106+G110+G117+G134+G144+G153+G157+G169+G177+G179+G186+G192+G195+G220+G225+G241+G261+G262+G271)</f>
        <v>113387510</v>
      </c>
      <c r="H276" s="44">
        <f>SUM(H6+H53+H94+H96+H97+H102+H106+H110+H117+H134+H144+H153+H157+H169+H177+H179+H186+H192+H195+H220+H225+H241+H261+H262+H271)</f>
        <v>106018386</v>
      </c>
      <c r="I276" s="50">
        <f>SUM(I6+I53+I94+I96+I97+I102+I106+I110+I117+I134+I144+I153+I157+I169+I177+I179+I186+I192+I195+I220+I225+I241+I261+I262+I271)</f>
        <v>89977078</v>
      </c>
      <c r="J276" s="50">
        <v>107084410</v>
      </c>
      <c r="K276" s="44">
        <f>SUM(K6+K53+K94+K96+K97+K102+K106+K110+K117+K134+K144+K153+K157+K169+K177+K179+K186+K192+K195+K220+K225+K241+K261+K262+K271)</f>
        <v>97177373</v>
      </c>
      <c r="L276" s="50">
        <f>SUM(L6+L53+L94+L96+L97+L102+L106+L110+L117+L134+L144+L153+L157+L169+L177+L179+L186+L192+L195+L220+L225+L241+L261+L262+L271)</f>
        <v>106166523</v>
      </c>
      <c r="M276" s="50">
        <f>SUM(M6+M53+M94+M96+M97+M102+M106+M110+M117+M134+M144+M153+M157+M169+M177+M179+M186+M192+M195+M220+M225+M241+M261+M262+M271)</f>
        <v>90453096</v>
      </c>
      <c r="N276" s="44">
        <f>SUM(N6+N53+N94+N96+N97+N102+N106+N110+N117+N134+N144+N153+N157+N169+N177+N179+N186+N192+N195+N220+N225+N241+N261+N262+N271)</f>
        <v>181624174</v>
      </c>
    </row>
    <row r="283" ht="12.75">
      <c r="D283" s="16"/>
    </row>
  </sheetData>
  <sheetProtection/>
  <mergeCells count="1">
    <mergeCell ref="B2:L2"/>
  </mergeCells>
  <printOptions/>
  <pageMargins left="0.58" right="0.53" top="1" bottom="1" header="0" footer="0"/>
  <pageSetup horizontalDpi="600" verticalDpi="600" orientation="landscape" paperSize="14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0.7109375" style="0" customWidth="1"/>
    <col min="2" max="2" width="65.140625" style="0" bestFit="1" customWidth="1"/>
    <col min="9" max="12" width="11.421875" style="38" customWidth="1"/>
    <col min="13" max="14" width="11.421875" style="45" customWidth="1"/>
  </cols>
  <sheetData>
    <row r="1" spans="1:14" ht="12.75">
      <c r="A1" s="56" t="s">
        <v>0</v>
      </c>
      <c r="B1" s="56" t="s">
        <v>69</v>
      </c>
      <c r="C1" s="57" t="s">
        <v>70</v>
      </c>
      <c r="D1" s="57" t="s">
        <v>71</v>
      </c>
      <c r="E1" s="55" t="s">
        <v>72</v>
      </c>
      <c r="F1" s="55" t="s">
        <v>73</v>
      </c>
      <c r="G1" s="55" t="s">
        <v>74</v>
      </c>
      <c r="H1" s="55" t="s">
        <v>75</v>
      </c>
      <c r="I1" s="58" t="s">
        <v>76</v>
      </c>
      <c r="J1" s="55" t="s">
        <v>77</v>
      </c>
      <c r="K1" s="55" t="s">
        <v>78</v>
      </c>
      <c r="L1" s="55" t="s">
        <v>79</v>
      </c>
      <c r="M1" s="39" t="s">
        <v>80</v>
      </c>
      <c r="N1" s="39" t="s">
        <v>81</v>
      </c>
    </row>
    <row r="2" spans="1:14" ht="12.75">
      <c r="A2" s="9" t="s">
        <v>82</v>
      </c>
      <c r="B2" s="12" t="s">
        <v>83</v>
      </c>
      <c r="C2" s="21"/>
      <c r="D2" s="24"/>
      <c r="E2" s="31"/>
      <c r="F2" s="34"/>
      <c r="G2" s="31"/>
      <c r="H2" s="26"/>
      <c r="I2" s="32"/>
      <c r="J2" s="37"/>
      <c r="K2" s="33"/>
      <c r="L2" s="35"/>
      <c r="M2" s="52"/>
      <c r="N2" s="40"/>
    </row>
    <row r="3" spans="1:14" ht="12.75">
      <c r="A3" s="10" t="s">
        <v>84</v>
      </c>
      <c r="B3" s="13" t="s">
        <v>85</v>
      </c>
      <c r="C3" s="14">
        <f>SUM(C4:C68)</f>
        <v>65390698</v>
      </c>
      <c r="D3" s="14">
        <f>SUM(D4:D68)</f>
        <v>52238217</v>
      </c>
      <c r="E3" s="14">
        <f>SUM(E4:E68)</f>
        <v>52660023</v>
      </c>
      <c r="F3" s="14">
        <f aca="true" t="shared" si="0" ref="F3:M3">SUM(F4:F68)</f>
        <v>51656442</v>
      </c>
      <c r="G3" s="14">
        <f t="shared" si="0"/>
        <v>52475281</v>
      </c>
      <c r="H3" s="14">
        <f t="shared" si="0"/>
        <v>53923213</v>
      </c>
      <c r="I3" s="14">
        <f>SUM(I4:I68)</f>
        <v>52303449</v>
      </c>
      <c r="J3" s="14">
        <f>SUM(J4:J68)</f>
        <v>53592840</v>
      </c>
      <c r="K3" s="14">
        <f>SUM(K4:K68)</f>
        <v>56332221</v>
      </c>
      <c r="L3" s="14">
        <f t="shared" si="0"/>
        <v>50991834</v>
      </c>
      <c r="M3" s="14">
        <f t="shared" si="0"/>
        <v>51394998</v>
      </c>
      <c r="N3" s="14">
        <f>SUM(N4:N68)</f>
        <v>62419302</v>
      </c>
    </row>
    <row r="4" spans="1:14" ht="12.75" customHeight="1">
      <c r="A4" s="9" t="s">
        <v>86</v>
      </c>
      <c r="B4" s="12" t="s">
        <v>87</v>
      </c>
      <c r="C4" s="22"/>
      <c r="D4" s="25"/>
      <c r="E4" s="22"/>
      <c r="F4" s="25"/>
      <c r="G4" s="22"/>
      <c r="H4" s="25"/>
      <c r="I4" s="22"/>
      <c r="J4" s="25"/>
      <c r="K4" s="22"/>
      <c r="L4" s="25"/>
      <c r="M4" s="53"/>
      <c r="N4" s="42"/>
    </row>
    <row r="5" spans="1:14" ht="12.75" customHeight="1">
      <c r="A5" s="9" t="s">
        <v>88</v>
      </c>
      <c r="B5" s="12" t="s">
        <v>89</v>
      </c>
      <c r="C5" s="22"/>
      <c r="D5" s="25"/>
      <c r="E5" s="22"/>
      <c r="F5" s="25"/>
      <c r="G5" s="22"/>
      <c r="H5" s="25"/>
      <c r="I5" s="22"/>
      <c r="J5" s="25"/>
      <c r="K5" s="22"/>
      <c r="L5" s="25"/>
      <c r="M5" s="53"/>
      <c r="N5" s="42"/>
    </row>
    <row r="6" spans="1:14" ht="12.75" customHeight="1">
      <c r="A6" s="9" t="s">
        <v>90</v>
      </c>
      <c r="B6" s="12" t="s">
        <v>3</v>
      </c>
      <c r="C6" s="22">
        <v>20850258</v>
      </c>
      <c r="D6" s="25">
        <v>20850258</v>
      </c>
      <c r="E6" s="22">
        <v>20393873</v>
      </c>
      <c r="F6" s="25">
        <v>20393869</v>
      </c>
      <c r="G6" s="22">
        <v>20644477</v>
      </c>
      <c r="H6" s="25">
        <v>21130481</v>
      </c>
      <c r="I6" s="22">
        <v>20474809</v>
      </c>
      <c r="J6" s="25">
        <v>20953803</v>
      </c>
      <c r="K6" s="22">
        <v>20233339</v>
      </c>
      <c r="L6" s="25">
        <v>20233339</v>
      </c>
      <c r="M6" s="53">
        <v>20233339</v>
      </c>
      <c r="N6" s="42">
        <v>21832106</v>
      </c>
    </row>
    <row r="7" spans="1:14" ht="12.75" customHeight="1">
      <c r="A7" s="9" t="s">
        <v>91</v>
      </c>
      <c r="B7" s="12" t="s">
        <v>92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3"/>
      <c r="N7" s="42"/>
    </row>
    <row r="8" spans="1:14" ht="12.75" customHeight="1">
      <c r="A8" s="9" t="s">
        <v>504</v>
      </c>
      <c r="B8" s="12" t="s">
        <v>505</v>
      </c>
      <c r="C8" s="22">
        <v>15585641</v>
      </c>
      <c r="D8" s="25">
        <v>15585641</v>
      </c>
      <c r="E8" s="22">
        <v>15587914</v>
      </c>
      <c r="F8" s="25">
        <v>15634818</v>
      </c>
      <c r="G8" s="22">
        <v>15634818</v>
      </c>
      <c r="H8" s="25">
        <v>15796011</v>
      </c>
      <c r="I8" s="22">
        <v>15796011</v>
      </c>
      <c r="J8" s="25">
        <v>16314557</v>
      </c>
      <c r="K8" s="22">
        <v>15864000</v>
      </c>
      <c r="L8" s="25">
        <v>15558296</v>
      </c>
      <c r="M8" s="53">
        <v>15954482</v>
      </c>
      <c r="N8" s="42">
        <v>16381917</v>
      </c>
    </row>
    <row r="9" spans="1:14" ht="12.75" customHeight="1">
      <c r="A9" s="9" t="s">
        <v>4</v>
      </c>
      <c r="B9" s="12" t="s">
        <v>5</v>
      </c>
      <c r="C9" s="22"/>
      <c r="D9" s="25"/>
      <c r="E9" s="22"/>
      <c r="F9" s="25"/>
      <c r="G9" s="22"/>
      <c r="H9" s="25"/>
      <c r="I9" s="22"/>
      <c r="J9" s="25"/>
      <c r="K9" s="22"/>
      <c r="L9" s="25"/>
      <c r="M9" s="53"/>
      <c r="N9" s="42"/>
    </row>
    <row r="10" spans="1:14" ht="12.75" customHeight="1">
      <c r="A10" s="9" t="s">
        <v>93</v>
      </c>
      <c r="B10" s="12" t="s">
        <v>94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3"/>
      <c r="N10" s="42"/>
    </row>
    <row r="11" spans="1:14" ht="12.75" customHeight="1">
      <c r="A11" s="9" t="s">
        <v>6</v>
      </c>
      <c r="B11" s="12" t="s">
        <v>7</v>
      </c>
      <c r="C11" s="22"/>
      <c r="D11" s="25"/>
      <c r="E11" s="22"/>
      <c r="F11" s="25"/>
      <c r="G11" s="22"/>
      <c r="H11" s="25"/>
      <c r="I11" s="22"/>
      <c r="J11" s="25"/>
      <c r="K11" s="22"/>
      <c r="L11" s="25"/>
      <c r="M11" s="53"/>
      <c r="N11" s="42"/>
    </row>
    <row r="12" spans="1:14" ht="12.75" customHeight="1">
      <c r="A12" s="9" t="s">
        <v>95</v>
      </c>
      <c r="B12" s="12" t="s">
        <v>96</v>
      </c>
      <c r="C12" s="22"/>
      <c r="D12" s="25"/>
      <c r="E12" s="22"/>
      <c r="F12" s="25"/>
      <c r="G12" s="22"/>
      <c r="H12" s="25"/>
      <c r="I12" s="22"/>
      <c r="J12" s="25"/>
      <c r="K12" s="22"/>
      <c r="L12" s="25"/>
      <c r="M12" s="53"/>
      <c r="N12" s="42"/>
    </row>
    <row r="13" spans="1:14" ht="12.75" customHeight="1">
      <c r="A13" s="9" t="s">
        <v>506</v>
      </c>
      <c r="B13" s="12" t="s">
        <v>507</v>
      </c>
      <c r="C13" s="22">
        <v>3118886</v>
      </c>
      <c r="D13" s="22">
        <v>3118886</v>
      </c>
      <c r="E13" s="22">
        <v>3050428</v>
      </c>
      <c r="F13" s="25">
        <v>3050428</v>
      </c>
      <c r="G13" s="22">
        <v>3088019</v>
      </c>
      <c r="H13" s="25">
        <v>3160920</v>
      </c>
      <c r="I13" s="22">
        <v>3062568</v>
      </c>
      <c r="J13" s="25">
        <v>3126342</v>
      </c>
      <c r="K13" s="22">
        <v>3026348</v>
      </c>
      <c r="L13" s="25">
        <v>3026348</v>
      </c>
      <c r="M13" s="53">
        <v>3026348</v>
      </c>
      <c r="N13" s="42">
        <v>3198586</v>
      </c>
    </row>
    <row r="14" spans="1:14" ht="12.75" customHeight="1">
      <c r="A14" s="9" t="s">
        <v>97</v>
      </c>
      <c r="B14" s="12" t="s">
        <v>98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3"/>
      <c r="N14" s="42"/>
    </row>
    <row r="15" spans="1:14" ht="12.75" customHeight="1">
      <c r="A15" s="9" t="s">
        <v>8</v>
      </c>
      <c r="B15" s="12" t="s">
        <v>9</v>
      </c>
      <c r="C15" s="22"/>
      <c r="D15" s="25"/>
      <c r="E15" s="22"/>
      <c r="F15" s="25"/>
      <c r="G15" s="22"/>
      <c r="H15" s="25"/>
      <c r="I15" s="22"/>
      <c r="J15" s="25"/>
      <c r="K15" s="22"/>
      <c r="L15" s="25"/>
      <c r="M15" s="53"/>
      <c r="N15" s="42"/>
    </row>
    <row r="16" spans="1:14" ht="12.75" customHeight="1">
      <c r="A16" s="9" t="s">
        <v>99</v>
      </c>
      <c r="B16" s="12" t="s">
        <v>100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3"/>
      <c r="N16" s="42"/>
    </row>
    <row r="17" spans="1:14" ht="12.75" customHeight="1">
      <c r="A17" s="9" t="s">
        <v>101</v>
      </c>
      <c r="B17" s="12" t="s">
        <v>102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3"/>
      <c r="N17" s="42"/>
    </row>
    <row r="18" spans="1:14" ht="12.75" customHeight="1">
      <c r="A18" s="9" t="s">
        <v>584</v>
      </c>
      <c r="B18" s="12" t="s">
        <v>585</v>
      </c>
      <c r="C18" s="22">
        <v>150200</v>
      </c>
      <c r="D18" s="22">
        <v>150200</v>
      </c>
      <c r="E18" s="22">
        <v>150200</v>
      </c>
      <c r="F18" s="25">
        <v>150200</v>
      </c>
      <c r="G18" s="22">
        <v>150200</v>
      </c>
      <c r="H18" s="25">
        <v>150200</v>
      </c>
      <c r="I18" s="22">
        <v>150200</v>
      </c>
      <c r="J18" s="25">
        <v>150200</v>
      </c>
      <c r="K18" s="22">
        <v>143419</v>
      </c>
      <c r="L18" s="25">
        <v>148669</v>
      </c>
      <c r="M18" s="53">
        <v>146044</v>
      </c>
      <c r="N18" s="42">
        <v>146044</v>
      </c>
    </row>
    <row r="19" spans="1:14" ht="12.75" customHeight="1">
      <c r="A19" s="9" t="s">
        <v>508</v>
      </c>
      <c r="B19" s="12" t="s">
        <v>509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3"/>
      <c r="N19" s="42"/>
    </row>
    <row r="20" spans="1:14" ht="12.75" customHeight="1">
      <c r="A20" s="9" t="s">
        <v>510</v>
      </c>
      <c r="B20" s="12" t="s">
        <v>511</v>
      </c>
      <c r="C20" s="22">
        <v>1165831</v>
      </c>
      <c r="D20" s="22">
        <v>1165831</v>
      </c>
      <c r="E20" s="22">
        <v>1140045</v>
      </c>
      <c r="F20" s="25">
        <v>1140045</v>
      </c>
      <c r="G20" s="22">
        <v>1154346</v>
      </c>
      <c r="H20" s="25">
        <v>1181850</v>
      </c>
      <c r="I20" s="22">
        <v>1144434</v>
      </c>
      <c r="J20" s="25">
        <v>1139607</v>
      </c>
      <c r="K20" s="22">
        <v>1129622</v>
      </c>
      <c r="L20" s="25">
        <v>1129622</v>
      </c>
      <c r="M20" s="53">
        <v>1129622</v>
      </c>
      <c r="N20" s="42">
        <v>1194201</v>
      </c>
    </row>
    <row r="21" spans="1:14" ht="12.75" customHeight="1">
      <c r="A21" s="9" t="s">
        <v>512</v>
      </c>
      <c r="B21" s="12" t="s">
        <v>513</v>
      </c>
      <c r="C21" s="22">
        <v>135203</v>
      </c>
      <c r="D21" s="25">
        <v>135203</v>
      </c>
      <c r="E21" s="25">
        <v>135203</v>
      </c>
      <c r="F21" s="25">
        <v>135203</v>
      </c>
      <c r="G21" s="22">
        <v>135203</v>
      </c>
      <c r="H21" s="25">
        <v>135203</v>
      </c>
      <c r="I21" s="22">
        <v>135203</v>
      </c>
      <c r="J21" s="25">
        <v>135203</v>
      </c>
      <c r="K21" s="22">
        <v>135203</v>
      </c>
      <c r="L21" s="25">
        <v>135203</v>
      </c>
      <c r="M21" s="53">
        <v>135203</v>
      </c>
      <c r="N21" s="42">
        <v>135203</v>
      </c>
    </row>
    <row r="22" spans="1:14" ht="12.75" customHeight="1">
      <c r="A22" s="9" t="s">
        <v>10</v>
      </c>
      <c r="B22" s="12" t="s">
        <v>11</v>
      </c>
      <c r="C22" s="22"/>
      <c r="D22" s="25"/>
      <c r="E22" s="22"/>
      <c r="F22" s="25"/>
      <c r="G22" s="22"/>
      <c r="H22" s="25"/>
      <c r="I22" s="22"/>
      <c r="J22" s="25"/>
      <c r="K22" s="22"/>
      <c r="L22" s="25"/>
      <c r="M22" s="53"/>
      <c r="N22" s="42"/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3"/>
      <c r="N23" s="42"/>
    </row>
    <row r="24" spans="1:14" ht="12.75" customHeight="1">
      <c r="A24" s="9" t="s">
        <v>12</v>
      </c>
      <c r="B24" s="12" t="s">
        <v>13</v>
      </c>
      <c r="C24" s="22"/>
      <c r="D24" s="25"/>
      <c r="E24" s="22"/>
      <c r="F24" s="25"/>
      <c r="G24" s="22"/>
      <c r="H24" s="25"/>
      <c r="I24" s="22"/>
      <c r="J24" s="25"/>
      <c r="K24" s="22"/>
      <c r="L24" s="25"/>
      <c r="M24" s="53"/>
      <c r="N24" s="42"/>
    </row>
    <row r="25" spans="1:14" ht="12.75" customHeight="1">
      <c r="A25" s="9" t="s">
        <v>105</v>
      </c>
      <c r="B25" s="12" t="s">
        <v>106</v>
      </c>
      <c r="C25" s="22"/>
      <c r="D25" s="25"/>
      <c r="E25" s="22"/>
      <c r="F25" s="25"/>
      <c r="G25" s="22"/>
      <c r="H25" s="25"/>
      <c r="I25" s="22"/>
      <c r="J25" s="25"/>
      <c r="K25" s="22"/>
      <c r="L25" s="25"/>
      <c r="M25" s="53"/>
      <c r="N25" s="42"/>
    </row>
    <row r="26" spans="1:14" ht="12.75" customHeight="1">
      <c r="A26" s="9" t="s">
        <v>14</v>
      </c>
      <c r="B26" s="12" t="s">
        <v>15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3"/>
      <c r="N26" s="42"/>
    </row>
    <row r="27" spans="1:14" ht="12.75" customHeight="1">
      <c r="A27" s="9" t="s">
        <v>16</v>
      </c>
      <c r="B27" s="12" t="s">
        <v>17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3"/>
      <c r="N27" s="42"/>
    </row>
    <row r="28" spans="1:14" ht="12.75" customHeight="1">
      <c r="A28" s="9" t="s">
        <v>18</v>
      </c>
      <c r="B28" s="12" t="s">
        <v>19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3"/>
      <c r="N28" s="42"/>
    </row>
    <row r="29" spans="1:14" ht="12.75" customHeight="1">
      <c r="A29" s="9" t="s">
        <v>107</v>
      </c>
      <c r="B29" s="12" t="s">
        <v>108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3"/>
      <c r="N29" s="42"/>
    </row>
    <row r="30" spans="1:14" ht="12.75" customHeight="1">
      <c r="A30" s="9" t="s">
        <v>514</v>
      </c>
      <c r="B30" s="12" t="s">
        <v>515</v>
      </c>
      <c r="C30" s="22">
        <v>689164</v>
      </c>
      <c r="D30" s="22">
        <v>689164</v>
      </c>
      <c r="E30" s="22">
        <v>689164</v>
      </c>
      <c r="F30" s="25">
        <v>689164</v>
      </c>
      <c r="G30" s="22">
        <v>689164</v>
      </c>
      <c r="H30" s="25">
        <v>689164</v>
      </c>
      <c r="I30" s="22">
        <v>689164</v>
      </c>
      <c r="J30" s="25">
        <v>689164</v>
      </c>
      <c r="K30" s="22">
        <v>662188</v>
      </c>
      <c r="L30" s="25">
        <v>662188</v>
      </c>
      <c r="M30" s="53">
        <v>662188</v>
      </c>
      <c r="N30" s="42">
        <v>662188</v>
      </c>
    </row>
    <row r="31" spans="1:14" ht="12.75" customHeight="1">
      <c r="A31" s="9" t="s">
        <v>516</v>
      </c>
      <c r="B31" s="12" t="s">
        <v>517</v>
      </c>
      <c r="C31" s="22">
        <v>44394</v>
      </c>
      <c r="D31" s="25">
        <v>44394</v>
      </c>
      <c r="E31" s="22">
        <v>44394</v>
      </c>
      <c r="F31" s="25">
        <v>44394</v>
      </c>
      <c r="G31" s="22">
        <v>44394</v>
      </c>
      <c r="H31" s="25">
        <v>44394</v>
      </c>
      <c r="I31" s="22">
        <v>44394</v>
      </c>
      <c r="J31" s="25">
        <v>44394</v>
      </c>
      <c r="K31" s="22">
        <v>44394</v>
      </c>
      <c r="L31" s="25">
        <v>44394</v>
      </c>
      <c r="M31" s="53">
        <v>44394</v>
      </c>
      <c r="N31" s="42">
        <v>44394</v>
      </c>
    </row>
    <row r="32" spans="1:14" ht="12.75" customHeight="1">
      <c r="A32" s="9" t="s">
        <v>518</v>
      </c>
      <c r="B32" s="12" t="s">
        <v>519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3"/>
      <c r="N32" s="42"/>
    </row>
    <row r="33" spans="1:14" ht="12.75" customHeight="1">
      <c r="A33" s="9" t="s">
        <v>109</v>
      </c>
      <c r="B33" s="12" t="s">
        <v>110</v>
      </c>
      <c r="C33" s="22"/>
      <c r="D33" s="25"/>
      <c r="E33" s="22"/>
      <c r="F33" s="25"/>
      <c r="G33" s="22"/>
      <c r="H33" s="25"/>
      <c r="I33" s="22"/>
      <c r="J33" s="25"/>
      <c r="K33" s="22"/>
      <c r="L33" s="25"/>
      <c r="M33" s="53"/>
      <c r="N33" s="42"/>
    </row>
    <row r="34" spans="1:14" ht="12.75" customHeight="1">
      <c r="A34" s="9" t="s">
        <v>20</v>
      </c>
      <c r="B34" s="12" t="s">
        <v>21</v>
      </c>
      <c r="C34" s="22"/>
      <c r="D34" s="25"/>
      <c r="E34" s="22"/>
      <c r="F34" s="25"/>
      <c r="G34" s="22"/>
      <c r="H34" s="25"/>
      <c r="I34" s="22"/>
      <c r="J34" s="25"/>
      <c r="K34" s="22"/>
      <c r="L34" s="25"/>
      <c r="M34" s="53"/>
      <c r="N34" s="42"/>
    </row>
    <row r="35" spans="1:14" ht="12.75" customHeight="1">
      <c r="A35" s="9" t="s">
        <v>520</v>
      </c>
      <c r="B35" s="12" t="s">
        <v>521</v>
      </c>
      <c r="C35" s="22">
        <v>413847</v>
      </c>
      <c r="D35" s="25">
        <v>413847</v>
      </c>
      <c r="E35" s="25">
        <v>413847</v>
      </c>
      <c r="F35" s="25">
        <v>413847</v>
      </c>
      <c r="G35" s="22">
        <v>413847</v>
      </c>
      <c r="H35" s="25">
        <v>413847</v>
      </c>
      <c r="I35" s="22">
        <v>413847</v>
      </c>
      <c r="J35" s="25">
        <v>413847</v>
      </c>
      <c r="K35" s="22">
        <v>462878</v>
      </c>
      <c r="L35" s="25">
        <v>413847</v>
      </c>
      <c r="M35" s="53">
        <v>413847</v>
      </c>
      <c r="N35" s="42">
        <v>428306</v>
      </c>
    </row>
    <row r="36" spans="1:14" ht="12.75" customHeight="1">
      <c r="A36" s="9" t="s">
        <v>522</v>
      </c>
      <c r="B36" s="12" t="s">
        <v>523</v>
      </c>
      <c r="C36" s="22">
        <v>111287</v>
      </c>
      <c r="D36" s="25">
        <v>111287</v>
      </c>
      <c r="E36" s="25">
        <v>111287</v>
      </c>
      <c r="F36" s="25">
        <v>111287</v>
      </c>
      <c r="G36" s="22">
        <v>111287</v>
      </c>
      <c r="H36" s="25">
        <v>111287</v>
      </c>
      <c r="I36" s="22">
        <v>111287</v>
      </c>
      <c r="J36" s="25">
        <v>111287</v>
      </c>
      <c r="K36" s="22">
        <v>111287</v>
      </c>
      <c r="L36" s="25">
        <v>111287</v>
      </c>
      <c r="M36" s="53">
        <v>111287</v>
      </c>
      <c r="N36" s="42">
        <v>115962</v>
      </c>
    </row>
    <row r="37" spans="1:14" ht="12.75" customHeight="1">
      <c r="A37" s="9" t="s">
        <v>524</v>
      </c>
      <c r="B37" s="12" t="s">
        <v>525</v>
      </c>
      <c r="C37" s="22"/>
      <c r="D37" s="25"/>
      <c r="E37" s="22"/>
      <c r="F37" s="25"/>
      <c r="G37" s="22"/>
      <c r="H37" s="25"/>
      <c r="I37" s="22">
        <v>1447934</v>
      </c>
      <c r="J37" s="25">
        <v>1487945</v>
      </c>
      <c r="K37" s="22">
        <v>1437846</v>
      </c>
      <c r="L37" s="25">
        <v>1437846</v>
      </c>
      <c r="M37" s="53">
        <v>1437846</v>
      </c>
      <c r="N37" s="42">
        <v>1519297</v>
      </c>
    </row>
    <row r="38" spans="1:14" ht="12.75" customHeight="1">
      <c r="A38" s="9" t="s">
        <v>548</v>
      </c>
      <c r="B38" s="12" t="s">
        <v>577</v>
      </c>
      <c r="C38" s="22">
        <v>1408148</v>
      </c>
      <c r="D38" s="22">
        <v>1408148</v>
      </c>
      <c r="E38" s="22">
        <v>1384429</v>
      </c>
      <c r="F38" s="25">
        <v>1441459</v>
      </c>
      <c r="G38" s="22">
        <v>1459001</v>
      </c>
      <c r="H38" s="25">
        <v>1490241</v>
      </c>
      <c r="I38" s="22"/>
      <c r="J38" s="25"/>
      <c r="K38" s="22"/>
      <c r="L38" s="25"/>
      <c r="M38" s="53"/>
      <c r="N38" s="42"/>
    </row>
    <row r="39" spans="1:14" ht="12.75" customHeight="1">
      <c r="A39" s="9" t="s">
        <v>526</v>
      </c>
      <c r="B39" s="12" t="s">
        <v>527</v>
      </c>
      <c r="C39" s="22">
        <v>2880793</v>
      </c>
      <c r="D39" s="25">
        <v>2880793</v>
      </c>
      <c r="E39" s="22">
        <v>2880559</v>
      </c>
      <c r="F39" s="25">
        <v>2880559</v>
      </c>
      <c r="G39" s="22">
        <v>2880559</v>
      </c>
      <c r="H39" s="25">
        <v>2904152</v>
      </c>
      <c r="I39" s="22">
        <v>2904152</v>
      </c>
      <c r="J39" s="25">
        <v>2917413</v>
      </c>
      <c r="K39" s="22">
        <v>2906714</v>
      </c>
      <c r="L39" s="25">
        <v>2775973</v>
      </c>
      <c r="M39" s="53">
        <v>2775973</v>
      </c>
      <c r="N39" s="42">
        <v>2932892</v>
      </c>
    </row>
    <row r="40" spans="1:14" ht="12.75" customHeight="1">
      <c r="A40" s="9" t="s">
        <v>111</v>
      </c>
      <c r="B40" s="12" t="s">
        <v>22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3"/>
      <c r="N40" s="42"/>
    </row>
    <row r="41" spans="1:14" ht="12.75" customHeight="1">
      <c r="A41" s="9" t="s">
        <v>528</v>
      </c>
      <c r="B41" s="12" t="s">
        <v>529</v>
      </c>
      <c r="C41" s="22">
        <v>9745487</v>
      </c>
      <c r="D41" s="25">
        <v>3511107</v>
      </c>
      <c r="E41" s="22">
        <v>3551482</v>
      </c>
      <c r="F41" s="25">
        <v>3445859</v>
      </c>
      <c r="G41" s="22">
        <v>3916871</v>
      </c>
      <c r="H41" s="25">
        <v>3471485</v>
      </c>
      <c r="I41" s="22">
        <v>3745859</v>
      </c>
      <c r="J41" s="25">
        <v>3512316</v>
      </c>
      <c r="K41" s="22">
        <v>5746085</v>
      </c>
      <c r="L41" s="25">
        <v>3396126</v>
      </c>
      <c r="M41" s="53">
        <v>3396126</v>
      </c>
      <c r="N41" s="42">
        <v>3604864</v>
      </c>
    </row>
    <row r="42" spans="1:14" ht="12.75" customHeight="1">
      <c r="A42" s="9" t="s">
        <v>112</v>
      </c>
      <c r="B42" s="12" t="s">
        <v>113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3"/>
      <c r="N42" s="42"/>
    </row>
    <row r="43" spans="1:14" ht="12.75" customHeight="1">
      <c r="A43" s="9" t="s">
        <v>114</v>
      </c>
      <c r="B43" s="12" t="s">
        <v>115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3"/>
      <c r="N43" s="42"/>
    </row>
    <row r="44" spans="1:14" ht="12.75" customHeight="1">
      <c r="A44" s="9" t="s">
        <v>116</v>
      </c>
      <c r="B44" s="12" t="s">
        <v>23</v>
      </c>
      <c r="C44" s="22">
        <v>1678488</v>
      </c>
      <c r="D44" s="25">
        <v>1629277</v>
      </c>
      <c r="E44" s="22">
        <v>1610861</v>
      </c>
      <c r="F44" s="25">
        <v>1596950</v>
      </c>
      <c r="G44" s="22">
        <v>1624735</v>
      </c>
      <c r="H44" s="25">
        <v>1631253</v>
      </c>
      <c r="I44" s="22">
        <v>1607033</v>
      </c>
      <c r="J44" s="25">
        <v>1484954</v>
      </c>
      <c r="K44" s="22">
        <v>1448597</v>
      </c>
      <c r="L44" s="25">
        <v>1390336</v>
      </c>
      <c r="M44" s="53">
        <v>1399939</v>
      </c>
      <c r="N44" s="42">
        <v>1463393</v>
      </c>
    </row>
    <row r="45" spans="1:14" ht="12.75" customHeight="1">
      <c r="A45" s="9" t="s">
        <v>117</v>
      </c>
      <c r="B45" s="12" t="s">
        <v>118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3"/>
      <c r="N45" s="42"/>
    </row>
    <row r="46" spans="1:14" ht="12.75" customHeight="1">
      <c r="A46" s="9" t="s">
        <v>119</v>
      </c>
      <c r="B46" s="12" t="s">
        <v>120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3"/>
      <c r="N46" s="42"/>
    </row>
    <row r="47" spans="1:14" ht="12.75" customHeight="1">
      <c r="A47" s="9" t="s">
        <v>121</v>
      </c>
      <c r="B47" s="12" t="s">
        <v>122</v>
      </c>
      <c r="C47" s="22"/>
      <c r="D47" s="25"/>
      <c r="E47" s="22"/>
      <c r="F47" s="25"/>
      <c r="G47" s="22"/>
      <c r="H47" s="25"/>
      <c r="I47" s="22"/>
      <c r="J47" s="25"/>
      <c r="K47" s="22"/>
      <c r="L47" s="25"/>
      <c r="M47" s="53"/>
      <c r="N47" s="42"/>
    </row>
    <row r="48" spans="1:14" ht="12.75" customHeight="1">
      <c r="A48" s="9" t="s">
        <v>586</v>
      </c>
      <c r="B48" s="12" t="s">
        <v>587</v>
      </c>
      <c r="C48" s="22">
        <v>1449893</v>
      </c>
      <c r="D48" s="25"/>
      <c r="E48" s="22"/>
      <c r="F48" s="25"/>
      <c r="G48" s="22"/>
      <c r="H48" s="25"/>
      <c r="I48" s="22"/>
      <c r="J48" s="25"/>
      <c r="K48" s="22"/>
      <c r="L48" s="25"/>
      <c r="M48" s="53"/>
      <c r="N48" s="42"/>
    </row>
    <row r="49" spans="1:14" ht="12.75" customHeight="1">
      <c r="A49" s="9" t="s">
        <v>123</v>
      </c>
      <c r="B49" s="12" t="s">
        <v>124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3"/>
      <c r="N49" s="42"/>
    </row>
    <row r="50" spans="1:14" ht="12.75" customHeight="1">
      <c r="A50" s="9" t="s">
        <v>125</v>
      </c>
      <c r="B50" s="12" t="s">
        <v>588</v>
      </c>
      <c r="C50" s="22">
        <v>511157</v>
      </c>
      <c r="D50" s="25"/>
      <c r="E50" s="22"/>
      <c r="F50" s="25"/>
      <c r="G50" s="22"/>
      <c r="H50" s="25"/>
      <c r="I50" s="22"/>
      <c r="J50" s="25">
        <v>511157</v>
      </c>
      <c r="K50" s="22"/>
      <c r="L50" s="25"/>
      <c r="M50" s="53"/>
      <c r="N50" s="42"/>
    </row>
    <row r="51" spans="1:14" ht="12.75" customHeight="1">
      <c r="A51" s="9" t="s">
        <v>125</v>
      </c>
      <c r="B51" s="12" t="s">
        <v>122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3"/>
      <c r="N51" s="42"/>
    </row>
    <row r="52" spans="1:14" ht="12.75" customHeight="1">
      <c r="A52" s="9" t="s">
        <v>126</v>
      </c>
      <c r="B52" s="12" t="s">
        <v>127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3"/>
      <c r="N52" s="42"/>
    </row>
    <row r="53" spans="1:14" ht="12.75" customHeight="1">
      <c r="A53" s="9" t="s">
        <v>128</v>
      </c>
      <c r="B53" s="12" t="s">
        <v>122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3"/>
      <c r="N53" s="42"/>
    </row>
    <row r="54" spans="1:14" ht="12.75" customHeight="1">
      <c r="A54" s="9" t="s">
        <v>129</v>
      </c>
      <c r="B54" s="12" t="s">
        <v>130</v>
      </c>
      <c r="C54" s="22"/>
      <c r="D54" s="25"/>
      <c r="E54" s="22"/>
      <c r="F54" s="25"/>
      <c r="G54" s="22"/>
      <c r="H54" s="25"/>
      <c r="I54" s="22"/>
      <c r="J54" s="25"/>
      <c r="K54" s="22"/>
      <c r="L54" s="25"/>
      <c r="M54" s="53"/>
      <c r="N54" s="42"/>
    </row>
    <row r="55" spans="1:14" ht="12.75" customHeight="1">
      <c r="A55" s="9" t="s">
        <v>530</v>
      </c>
      <c r="B55" s="12" t="s">
        <v>531</v>
      </c>
      <c r="C55" s="22">
        <v>528360</v>
      </c>
      <c r="D55" s="22">
        <v>528360</v>
      </c>
      <c r="E55" s="22">
        <v>528360</v>
      </c>
      <c r="F55" s="25">
        <v>528360</v>
      </c>
      <c r="G55" s="22">
        <v>528360</v>
      </c>
      <c r="H55" s="25">
        <v>528360</v>
      </c>
      <c r="I55" s="22">
        <v>528360</v>
      </c>
      <c r="J55" s="25">
        <v>528360</v>
      </c>
      <c r="K55" s="22">
        <v>528360</v>
      </c>
      <c r="L55" s="25">
        <v>528360</v>
      </c>
      <c r="M55" s="53">
        <v>528360</v>
      </c>
      <c r="N55" s="42">
        <v>550551</v>
      </c>
    </row>
    <row r="56" spans="1:14" ht="12.75" customHeight="1">
      <c r="A56" s="9" t="s">
        <v>131</v>
      </c>
      <c r="B56" s="12" t="s">
        <v>132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3"/>
      <c r="N56" s="42"/>
    </row>
    <row r="57" spans="1:14" ht="12.75" customHeight="1">
      <c r="A57" s="9" t="s">
        <v>133</v>
      </c>
      <c r="B57" s="12" t="s">
        <v>24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3"/>
      <c r="N57" s="42"/>
    </row>
    <row r="58" spans="1:14" ht="12.75" customHeight="1">
      <c r="A58" s="9" t="s">
        <v>134</v>
      </c>
      <c r="B58" s="12" t="s">
        <v>38</v>
      </c>
      <c r="C58" s="22">
        <v>28661</v>
      </c>
      <c r="D58" s="25">
        <v>15821</v>
      </c>
      <c r="E58" s="22"/>
      <c r="F58" s="25"/>
      <c r="G58" s="22"/>
      <c r="H58" s="25"/>
      <c r="I58" s="22"/>
      <c r="J58" s="25"/>
      <c r="K58" s="22"/>
      <c r="L58" s="25"/>
      <c r="M58" s="53"/>
      <c r="N58" s="42"/>
    </row>
    <row r="59" spans="1:14" ht="12.75" customHeight="1">
      <c r="A59" s="9" t="s">
        <v>135</v>
      </c>
      <c r="B59" s="12" t="s">
        <v>136</v>
      </c>
      <c r="C59" s="22"/>
      <c r="D59" s="25"/>
      <c r="E59" s="22"/>
      <c r="F59" s="25"/>
      <c r="G59" s="22"/>
      <c r="H59" s="25"/>
      <c r="I59" s="22"/>
      <c r="J59" s="25"/>
      <c r="K59" s="22"/>
      <c r="L59" s="25"/>
      <c r="M59" s="53"/>
      <c r="N59" s="42"/>
    </row>
    <row r="60" spans="1:14" ht="12.75" customHeight="1">
      <c r="A60" s="9" t="s">
        <v>137</v>
      </c>
      <c r="B60" s="12" t="s">
        <v>138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3"/>
      <c r="N60" s="42"/>
    </row>
    <row r="61" spans="1:14" ht="12.75" customHeight="1">
      <c r="A61" s="9" t="s">
        <v>139</v>
      </c>
      <c r="B61" s="12" t="s">
        <v>140</v>
      </c>
      <c r="C61" s="22"/>
      <c r="D61" s="25"/>
      <c r="E61" s="22"/>
      <c r="F61" s="25"/>
      <c r="G61" s="22"/>
      <c r="H61" s="25"/>
      <c r="I61" s="22"/>
      <c r="J61" s="25"/>
      <c r="K61" s="22"/>
      <c r="L61" s="25"/>
      <c r="M61" s="53"/>
      <c r="N61" s="42"/>
    </row>
    <row r="62" spans="1:14" ht="12.75" customHeight="1">
      <c r="A62" s="9" t="s">
        <v>141</v>
      </c>
      <c r="B62" s="12" t="s">
        <v>142</v>
      </c>
      <c r="C62" s="22"/>
      <c r="D62" s="25"/>
      <c r="E62" s="22"/>
      <c r="F62" s="25"/>
      <c r="G62" s="22"/>
      <c r="H62" s="25"/>
      <c r="I62" s="22"/>
      <c r="J62" s="25"/>
      <c r="K62" s="22">
        <v>2451941</v>
      </c>
      <c r="L62" s="25"/>
      <c r="M62" s="53"/>
      <c r="N62" s="42"/>
    </row>
    <row r="63" spans="1:14" ht="12.75" customHeight="1">
      <c r="A63" s="9" t="s">
        <v>143</v>
      </c>
      <c r="B63" s="12" t="s">
        <v>144</v>
      </c>
      <c r="C63" s="22"/>
      <c r="D63" s="25"/>
      <c r="E63" s="22"/>
      <c r="F63" s="25"/>
      <c r="G63" s="22"/>
      <c r="H63" s="25"/>
      <c r="I63" s="22"/>
      <c r="J63" s="25"/>
      <c r="K63" s="22"/>
      <c r="L63" s="25"/>
      <c r="M63" s="53"/>
      <c r="N63" s="42">
        <v>1418752</v>
      </c>
    </row>
    <row r="64" spans="1:14" ht="12.75" customHeight="1">
      <c r="A64" s="9" t="s">
        <v>145</v>
      </c>
      <c r="B64" s="12" t="s">
        <v>146</v>
      </c>
      <c r="C64" s="22"/>
      <c r="D64" s="25"/>
      <c r="E64" s="22">
        <v>987977</v>
      </c>
      <c r="F64" s="25"/>
      <c r="G64" s="22"/>
      <c r="H64" s="25">
        <v>1084365</v>
      </c>
      <c r="I64" s="22">
        <v>48194</v>
      </c>
      <c r="J64" s="25">
        <v>72291</v>
      </c>
      <c r="K64" s="22"/>
      <c r="L64" s="25"/>
      <c r="M64" s="53"/>
      <c r="N64" s="42"/>
    </row>
    <row r="65" spans="1:14" ht="12.75" customHeight="1">
      <c r="A65" s="9" t="s">
        <v>147</v>
      </c>
      <c r="B65" s="12" t="s">
        <v>148</v>
      </c>
      <c r="C65" s="22"/>
      <c r="D65" s="25"/>
      <c r="E65" s="22"/>
      <c r="F65" s="25"/>
      <c r="G65" s="22"/>
      <c r="H65" s="25"/>
      <c r="I65" s="22"/>
      <c r="J65" s="25"/>
      <c r="K65" s="22"/>
      <c r="L65" s="25"/>
      <c r="M65" s="53"/>
      <c r="N65" s="42"/>
    </row>
    <row r="66" spans="1:14" ht="12.75" customHeight="1">
      <c r="A66" s="9" t="s">
        <v>149</v>
      </c>
      <c r="B66" s="12" t="s">
        <v>150</v>
      </c>
      <c r="C66" s="22">
        <v>4895000</v>
      </c>
      <c r="D66" s="25"/>
      <c r="E66" s="22"/>
      <c r="F66" s="25"/>
      <c r="G66" s="22"/>
      <c r="H66" s="25"/>
      <c r="I66" s="22"/>
      <c r="J66" s="25"/>
      <c r="K66" s="22"/>
      <c r="L66" s="25"/>
      <c r="M66" s="53"/>
      <c r="N66" s="42">
        <v>6790646</v>
      </c>
    </row>
    <row r="67" spans="1:14" ht="12.75" customHeight="1">
      <c r="A67" s="9" t="s">
        <v>599</v>
      </c>
      <c r="B67" s="12" t="s">
        <v>600</v>
      </c>
      <c r="C67" s="22"/>
      <c r="D67" s="25"/>
      <c r="E67" s="22"/>
      <c r="F67" s="25"/>
      <c r="G67" s="22"/>
      <c r="H67" s="25"/>
      <c r="I67" s="22"/>
      <c r="J67" s="25"/>
      <c r="K67" s="22"/>
      <c r="L67" s="25"/>
      <c r="M67" s="53"/>
      <c r="N67" s="42"/>
    </row>
    <row r="68" spans="1:14" ht="12.75" customHeight="1">
      <c r="A68" s="9" t="s">
        <v>151</v>
      </c>
      <c r="B68" s="12" t="s">
        <v>152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3"/>
      <c r="N68" s="42"/>
    </row>
    <row r="69" spans="1:14" ht="12.75" customHeight="1">
      <c r="A69" s="10" t="s">
        <v>153</v>
      </c>
      <c r="B69" s="13" t="s">
        <v>154</v>
      </c>
      <c r="C69" s="14">
        <f>SUM(C70:C120)</f>
        <v>25504831</v>
      </c>
      <c r="D69" s="14">
        <f>SUM(D70:D120)</f>
        <v>16716668</v>
      </c>
      <c r="E69" s="14">
        <f>SUM(E70:E120)</f>
        <v>16563061</v>
      </c>
      <c r="F69" s="14">
        <f aca="true" t="shared" si="1" ref="F69:M69">SUM(F70:F120)</f>
        <v>22442890</v>
      </c>
      <c r="G69" s="14">
        <f t="shared" si="1"/>
        <v>22586321</v>
      </c>
      <c r="H69" s="14">
        <f t="shared" si="1"/>
        <v>24003169</v>
      </c>
      <c r="I69" s="14">
        <f>SUM(I70:I120)</f>
        <v>16273215</v>
      </c>
      <c r="J69" s="14">
        <f>SUM(J70:J120)</f>
        <v>17750298</v>
      </c>
      <c r="K69" s="14">
        <f>SUM(K70:K120)</f>
        <v>18843172</v>
      </c>
      <c r="L69" s="14">
        <f t="shared" si="1"/>
        <v>17107939</v>
      </c>
      <c r="M69" s="14">
        <f t="shared" si="1"/>
        <v>16692701</v>
      </c>
      <c r="N69" s="14">
        <f>SUM(N70:N120)</f>
        <v>24588089</v>
      </c>
    </row>
    <row r="70" spans="1:14" ht="12.75" customHeight="1">
      <c r="A70" s="9" t="s">
        <v>155</v>
      </c>
      <c r="B70" s="12" t="s">
        <v>89</v>
      </c>
      <c r="C70" s="22"/>
      <c r="D70" s="25"/>
      <c r="E70" s="22"/>
      <c r="F70" s="25"/>
      <c r="G70" s="22"/>
      <c r="H70" s="25"/>
      <c r="I70" s="22"/>
      <c r="J70" s="25"/>
      <c r="K70" s="22"/>
      <c r="L70" s="25"/>
      <c r="M70" s="53"/>
      <c r="N70" s="42"/>
    </row>
    <row r="71" spans="1:14" ht="12.75" customHeight="1">
      <c r="A71" s="9" t="s">
        <v>156</v>
      </c>
      <c r="B71" s="12" t="s">
        <v>3</v>
      </c>
      <c r="C71" s="22">
        <v>10145808</v>
      </c>
      <c r="D71" s="25">
        <v>9963142</v>
      </c>
      <c r="E71" s="22">
        <v>10029873</v>
      </c>
      <c r="F71" s="25">
        <v>13956541</v>
      </c>
      <c r="G71" s="22">
        <v>13879932</v>
      </c>
      <c r="H71" s="25">
        <v>14360091</v>
      </c>
      <c r="I71" s="22">
        <v>9921154</v>
      </c>
      <c r="J71" s="25">
        <v>11073534</v>
      </c>
      <c r="K71" s="22">
        <v>9893836</v>
      </c>
      <c r="L71" s="25">
        <v>10346277</v>
      </c>
      <c r="M71" s="53">
        <v>10107650</v>
      </c>
      <c r="N71" s="42">
        <v>10064540</v>
      </c>
    </row>
    <row r="72" spans="1:14" ht="12.75" customHeight="1">
      <c r="A72" s="9" t="s">
        <v>157</v>
      </c>
      <c r="B72" s="12" t="s">
        <v>92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3"/>
      <c r="N72" s="42"/>
    </row>
    <row r="73" spans="1:14" ht="12.75" customHeight="1">
      <c r="A73" s="9" t="s">
        <v>532</v>
      </c>
      <c r="B73" s="12" t="s">
        <v>505</v>
      </c>
      <c r="C73" s="22">
        <v>1930347</v>
      </c>
      <c r="D73" s="25">
        <v>1955959</v>
      </c>
      <c r="E73" s="22">
        <v>1425294</v>
      </c>
      <c r="F73" s="25">
        <v>2243048</v>
      </c>
      <c r="G73" s="22">
        <v>2303666</v>
      </c>
      <c r="H73" s="25">
        <v>2207038</v>
      </c>
      <c r="I73" s="22">
        <v>1503650</v>
      </c>
      <c r="J73" s="25">
        <v>1731028</v>
      </c>
      <c r="K73" s="22">
        <v>1923544</v>
      </c>
      <c r="L73" s="25">
        <v>1814361</v>
      </c>
      <c r="M73" s="53">
        <v>1717020</v>
      </c>
      <c r="N73" s="42">
        <v>1648753</v>
      </c>
    </row>
    <row r="74" spans="1:14" ht="12.75" customHeight="1">
      <c r="A74" s="9" t="s">
        <v>158</v>
      </c>
      <c r="B74" s="12" t="s">
        <v>159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3"/>
      <c r="N74" s="42"/>
    </row>
    <row r="75" spans="1:14" ht="12.75" customHeight="1">
      <c r="A75" s="9" t="s">
        <v>160</v>
      </c>
      <c r="B75" s="12" t="s">
        <v>94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3"/>
      <c r="N75" s="42"/>
    </row>
    <row r="76" spans="1:14" ht="12.75" customHeight="1">
      <c r="A76" s="9" t="s">
        <v>25</v>
      </c>
      <c r="B76" s="12" t="s">
        <v>26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3"/>
      <c r="N76" s="42"/>
    </row>
    <row r="77" spans="1:14" ht="12.75" customHeight="1">
      <c r="A77" s="9" t="s">
        <v>533</v>
      </c>
      <c r="B77" s="12" t="s">
        <v>507</v>
      </c>
      <c r="C77" s="22">
        <v>1519555</v>
      </c>
      <c r="D77" s="25">
        <v>1492155</v>
      </c>
      <c r="E77" s="22">
        <v>1504482</v>
      </c>
      <c r="F77" s="25">
        <v>2093194</v>
      </c>
      <c r="G77" s="22">
        <v>2081410</v>
      </c>
      <c r="H77" s="25">
        <v>2148820</v>
      </c>
      <c r="I77" s="22">
        <v>1478926</v>
      </c>
      <c r="J77" s="25">
        <v>1522668</v>
      </c>
      <c r="K77" s="22">
        <v>1481767</v>
      </c>
      <c r="L77" s="25">
        <v>1533688</v>
      </c>
      <c r="M77" s="53">
        <v>1513837</v>
      </c>
      <c r="N77" s="42">
        <v>1507275</v>
      </c>
    </row>
    <row r="78" spans="1:14" ht="12.75" customHeight="1">
      <c r="A78" s="9" t="s">
        <v>161</v>
      </c>
      <c r="B78" s="12" t="s">
        <v>98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3"/>
      <c r="N78" s="42"/>
    </row>
    <row r="79" spans="1:14" ht="12.75" customHeight="1">
      <c r="A79" s="9" t="s">
        <v>27</v>
      </c>
      <c r="B79" s="12" t="s">
        <v>28</v>
      </c>
      <c r="C79" s="22"/>
      <c r="D79" s="25"/>
      <c r="E79" s="22"/>
      <c r="F79" s="25"/>
      <c r="G79" s="22"/>
      <c r="H79" s="25"/>
      <c r="I79" s="22"/>
      <c r="J79" s="25"/>
      <c r="K79" s="22"/>
      <c r="L79" s="25"/>
      <c r="M79" s="53"/>
      <c r="N79" s="42"/>
    </row>
    <row r="80" spans="1:14" ht="12.75" customHeight="1">
      <c r="A80" s="9" t="s">
        <v>162</v>
      </c>
      <c r="B80" s="12" t="s">
        <v>100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3"/>
      <c r="N80" s="42"/>
    </row>
    <row r="81" spans="1:14" ht="12.75" customHeight="1">
      <c r="A81" s="9" t="s">
        <v>163</v>
      </c>
      <c r="B81" s="12" t="s">
        <v>102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3"/>
      <c r="N81" s="42"/>
    </row>
    <row r="82" spans="1:14" ht="12.75" customHeight="1">
      <c r="A82" s="9" t="s">
        <v>534</v>
      </c>
      <c r="B82" s="12" t="s">
        <v>509</v>
      </c>
      <c r="C82" s="22"/>
      <c r="D82" s="25"/>
      <c r="E82" s="22"/>
      <c r="F82" s="25"/>
      <c r="G82" s="22"/>
      <c r="H82" s="25"/>
      <c r="I82" s="22"/>
      <c r="J82" s="25"/>
      <c r="K82" s="22"/>
      <c r="L82" s="25"/>
      <c r="M82" s="53"/>
      <c r="N82" s="42"/>
    </row>
    <row r="83" spans="1:14" ht="12.75" customHeight="1">
      <c r="A83" s="9" t="s">
        <v>535</v>
      </c>
      <c r="B83" s="12" t="s">
        <v>511</v>
      </c>
      <c r="C83" s="22">
        <v>571550</v>
      </c>
      <c r="D83" s="25">
        <v>561126</v>
      </c>
      <c r="E83" s="22">
        <v>564513</v>
      </c>
      <c r="F83" s="25">
        <v>787368</v>
      </c>
      <c r="G83" s="22">
        <v>781053</v>
      </c>
      <c r="H83" s="25">
        <v>809584</v>
      </c>
      <c r="I83" s="22">
        <v>557729</v>
      </c>
      <c r="J83" s="25">
        <v>562777</v>
      </c>
      <c r="K83" s="22">
        <v>556375</v>
      </c>
      <c r="L83" s="25">
        <v>577259</v>
      </c>
      <c r="M83" s="53">
        <v>569012</v>
      </c>
      <c r="N83" s="42">
        <v>565941</v>
      </c>
    </row>
    <row r="84" spans="1:14" ht="12.75" customHeight="1">
      <c r="A84" s="9" t="s">
        <v>29</v>
      </c>
      <c r="B84" s="12" t="s">
        <v>30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3"/>
      <c r="N84" s="42"/>
    </row>
    <row r="85" spans="1:14" ht="12.75" customHeight="1">
      <c r="A85" s="9" t="s">
        <v>164</v>
      </c>
      <c r="B85" s="12" t="s">
        <v>104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3"/>
      <c r="N85" s="42"/>
    </row>
    <row r="86" spans="1:14" ht="12.75" customHeight="1">
      <c r="A86" s="9" t="s">
        <v>165</v>
      </c>
      <c r="B86" s="12" t="s">
        <v>13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3"/>
      <c r="N86" s="42"/>
    </row>
    <row r="87" spans="1:14" ht="12.75" customHeight="1">
      <c r="A87" s="9" t="s">
        <v>166</v>
      </c>
      <c r="B87" s="12" t="s">
        <v>106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3"/>
      <c r="N87" s="42"/>
    </row>
    <row r="88" spans="1:14" ht="12.75" customHeight="1">
      <c r="A88" s="9" t="s">
        <v>31</v>
      </c>
      <c r="B88" s="12" t="s">
        <v>32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3"/>
      <c r="N88" s="42"/>
    </row>
    <row r="89" spans="1:14" ht="12.75" customHeight="1">
      <c r="A89" s="9" t="s">
        <v>33</v>
      </c>
      <c r="B89" s="12" t="s">
        <v>34</v>
      </c>
      <c r="C89" s="22"/>
      <c r="D89" s="25"/>
      <c r="E89" s="22"/>
      <c r="F89" s="25"/>
      <c r="G89" s="22"/>
      <c r="H89" s="25"/>
      <c r="I89" s="22"/>
      <c r="J89" s="25"/>
      <c r="K89" s="22"/>
      <c r="L89" s="25"/>
      <c r="M89" s="53"/>
      <c r="N89" s="42"/>
    </row>
    <row r="90" spans="1:14" ht="12.75" customHeight="1">
      <c r="A90" s="9" t="s">
        <v>35</v>
      </c>
      <c r="B90" s="12" t="s">
        <v>36</v>
      </c>
      <c r="C90" s="22"/>
      <c r="D90" s="25"/>
      <c r="E90" s="22"/>
      <c r="F90" s="25"/>
      <c r="G90" s="22"/>
      <c r="H90" s="25"/>
      <c r="I90" s="22"/>
      <c r="J90" s="25"/>
      <c r="K90" s="22"/>
      <c r="L90" s="25"/>
      <c r="M90" s="53"/>
      <c r="N90" s="42"/>
    </row>
    <row r="91" spans="1:14" ht="12.75" customHeight="1">
      <c r="A91" s="9" t="s">
        <v>536</v>
      </c>
      <c r="B91" s="12" t="s">
        <v>515</v>
      </c>
      <c r="C91" s="22"/>
      <c r="D91" s="25"/>
      <c r="E91" s="22"/>
      <c r="F91" s="25"/>
      <c r="G91" s="22"/>
      <c r="H91" s="25"/>
      <c r="I91" s="22"/>
      <c r="J91" s="25"/>
      <c r="K91" s="22"/>
      <c r="L91" s="25"/>
      <c r="M91" s="53"/>
      <c r="N91" s="42"/>
    </row>
    <row r="92" spans="1:14" ht="12.75" customHeight="1">
      <c r="A92" s="9" t="s">
        <v>562</v>
      </c>
      <c r="B92" s="12" t="s">
        <v>519</v>
      </c>
      <c r="C92" s="22"/>
      <c r="D92" s="25"/>
      <c r="E92" s="22"/>
      <c r="F92" s="25"/>
      <c r="G92" s="22"/>
      <c r="H92" s="25"/>
      <c r="I92" s="22"/>
      <c r="J92" s="25"/>
      <c r="K92" s="22"/>
      <c r="L92" s="25"/>
      <c r="M92" s="53"/>
      <c r="N92" s="42"/>
    </row>
    <row r="93" spans="1:14" ht="12.75" customHeight="1">
      <c r="A93" s="9" t="s">
        <v>167</v>
      </c>
      <c r="B93" s="12" t="s">
        <v>110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3"/>
      <c r="N93" s="42"/>
    </row>
    <row r="94" spans="1:14" ht="12.75" customHeight="1">
      <c r="A94" s="9" t="s">
        <v>37</v>
      </c>
      <c r="B94" s="12" t="s">
        <v>21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3"/>
      <c r="N94" s="42"/>
    </row>
    <row r="95" spans="1:14" ht="12.75" customHeight="1">
      <c r="A95" s="9" t="s">
        <v>560</v>
      </c>
      <c r="B95" s="12" t="s">
        <v>578</v>
      </c>
      <c r="C95" s="22">
        <v>678013</v>
      </c>
      <c r="D95" s="25">
        <v>670706</v>
      </c>
      <c r="E95" s="22">
        <v>690227</v>
      </c>
      <c r="F95" s="25">
        <v>998600</v>
      </c>
      <c r="G95" s="22">
        <v>999128</v>
      </c>
      <c r="H95" s="25">
        <v>1027214</v>
      </c>
      <c r="I95" s="22">
        <v>727839</v>
      </c>
      <c r="J95" s="25">
        <v>750673</v>
      </c>
      <c r="K95" s="22">
        <v>726519</v>
      </c>
      <c r="L95" s="25">
        <v>753595</v>
      </c>
      <c r="M95" s="53">
        <v>741574</v>
      </c>
      <c r="N95" s="42">
        <v>740448</v>
      </c>
    </row>
    <row r="96" spans="1:14" ht="12.75" customHeight="1">
      <c r="A96" s="9" t="s">
        <v>537</v>
      </c>
      <c r="B96" s="12" t="s">
        <v>525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3"/>
      <c r="N96" s="42"/>
    </row>
    <row r="97" spans="1:14" ht="12.75" customHeight="1">
      <c r="A97" s="9" t="s">
        <v>538</v>
      </c>
      <c r="B97" s="12" t="s">
        <v>527</v>
      </c>
      <c r="C97" s="22">
        <v>327985</v>
      </c>
      <c r="D97" s="25">
        <v>327985</v>
      </c>
      <c r="E97" s="22">
        <v>208676</v>
      </c>
      <c r="F97" s="25">
        <v>360584</v>
      </c>
      <c r="G97" s="22">
        <v>333157</v>
      </c>
      <c r="H97" s="25">
        <v>267143</v>
      </c>
      <c r="I97" s="22">
        <v>139404</v>
      </c>
      <c r="J97" s="25">
        <v>127901</v>
      </c>
      <c r="K97" s="22">
        <v>166549</v>
      </c>
      <c r="L97" s="25">
        <v>166549</v>
      </c>
      <c r="M97" s="53">
        <v>166549</v>
      </c>
      <c r="N97" s="42">
        <v>133276</v>
      </c>
    </row>
    <row r="98" spans="1:14" ht="12.75" customHeight="1">
      <c r="A98" s="9" t="s">
        <v>572</v>
      </c>
      <c r="B98" s="12" t="s">
        <v>573</v>
      </c>
      <c r="C98" s="22">
        <v>5460574</v>
      </c>
      <c r="D98" s="25">
        <v>1265822</v>
      </c>
      <c r="E98" s="22">
        <v>1330133</v>
      </c>
      <c r="F98" s="25">
        <v>1379926</v>
      </c>
      <c r="G98" s="22">
        <v>1577041</v>
      </c>
      <c r="H98" s="25">
        <v>2231116</v>
      </c>
      <c r="I98" s="22">
        <v>1447190</v>
      </c>
      <c r="J98" s="25">
        <v>1551684</v>
      </c>
      <c r="K98" s="22">
        <v>2189182</v>
      </c>
      <c r="L98" s="25">
        <v>1503264</v>
      </c>
      <c r="M98" s="53">
        <v>1474002</v>
      </c>
      <c r="N98" s="42">
        <v>1477146</v>
      </c>
    </row>
    <row r="99" spans="1:14" ht="12.75" customHeight="1">
      <c r="A99" s="9" t="s">
        <v>168</v>
      </c>
      <c r="B99" s="12" t="s">
        <v>113</v>
      </c>
      <c r="C99" s="22"/>
      <c r="D99" s="25"/>
      <c r="E99" s="22"/>
      <c r="F99" s="25"/>
      <c r="G99" s="22"/>
      <c r="H99" s="25"/>
      <c r="I99" s="22"/>
      <c r="J99" s="25"/>
      <c r="K99" s="22"/>
      <c r="L99" s="25"/>
      <c r="M99" s="53"/>
      <c r="N99" s="42"/>
    </row>
    <row r="100" spans="1:14" ht="12.75" customHeight="1">
      <c r="A100" s="9" t="s">
        <v>169</v>
      </c>
      <c r="B100" s="12" t="s">
        <v>115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3"/>
      <c r="N100" s="42"/>
    </row>
    <row r="101" spans="1:14" ht="12.75" customHeight="1">
      <c r="A101" s="9" t="s">
        <v>170</v>
      </c>
      <c r="B101" s="12" t="s">
        <v>23</v>
      </c>
      <c r="C101" s="22">
        <v>514486</v>
      </c>
      <c r="D101" s="25">
        <v>479773</v>
      </c>
      <c r="E101" s="22">
        <v>448408</v>
      </c>
      <c r="F101" s="25">
        <v>623629</v>
      </c>
      <c r="G101" s="22">
        <v>630934</v>
      </c>
      <c r="H101" s="25">
        <v>662999</v>
      </c>
      <c r="I101" s="22">
        <v>449129</v>
      </c>
      <c r="J101" s="25">
        <v>405936</v>
      </c>
      <c r="K101" s="22">
        <v>418872</v>
      </c>
      <c r="L101" s="25">
        <v>412946</v>
      </c>
      <c r="M101" s="53">
        <v>403057</v>
      </c>
      <c r="N101" s="42">
        <v>399590</v>
      </c>
    </row>
    <row r="102" spans="1:14" ht="12.75" customHeight="1">
      <c r="A102" s="9" t="s">
        <v>171</v>
      </c>
      <c r="B102" s="12" t="s">
        <v>118</v>
      </c>
      <c r="C102" s="22"/>
      <c r="D102" s="25"/>
      <c r="E102" s="22"/>
      <c r="F102" s="25"/>
      <c r="G102" s="22"/>
      <c r="H102" s="25"/>
      <c r="I102" s="22"/>
      <c r="J102" s="25"/>
      <c r="K102" s="22"/>
      <c r="L102" s="25"/>
      <c r="M102" s="53"/>
      <c r="N102" s="42"/>
    </row>
    <row r="103" spans="1:14" ht="12.75" customHeight="1">
      <c r="A103" s="9" t="s">
        <v>172</v>
      </c>
      <c r="B103" s="12" t="s">
        <v>120</v>
      </c>
      <c r="C103" s="22"/>
      <c r="D103" s="25"/>
      <c r="E103" s="22"/>
      <c r="F103" s="25"/>
      <c r="G103" s="22"/>
      <c r="H103" s="25"/>
      <c r="I103" s="22"/>
      <c r="J103" s="25"/>
      <c r="K103" s="22"/>
      <c r="L103" s="25"/>
      <c r="M103" s="53"/>
      <c r="N103" s="42"/>
    </row>
    <row r="104" spans="1:14" ht="12.75" customHeight="1">
      <c r="A104" s="9" t="s">
        <v>173</v>
      </c>
      <c r="B104" s="12" t="s">
        <v>122</v>
      </c>
      <c r="C104" s="22"/>
      <c r="D104" s="25"/>
      <c r="E104" s="22"/>
      <c r="F104" s="25"/>
      <c r="G104" s="22"/>
      <c r="H104" s="25"/>
      <c r="I104" s="22"/>
      <c r="J104" s="25"/>
      <c r="K104" s="22"/>
      <c r="L104" s="25"/>
      <c r="M104" s="53"/>
      <c r="N104" s="42"/>
    </row>
    <row r="105" spans="1:14" ht="12.75" customHeight="1">
      <c r="A105" s="9" t="s">
        <v>589</v>
      </c>
      <c r="B105" s="12" t="s">
        <v>590</v>
      </c>
      <c r="C105" s="22">
        <v>1031513</v>
      </c>
      <c r="D105" s="25"/>
      <c r="E105" s="22"/>
      <c r="F105" s="25"/>
      <c r="G105" s="22"/>
      <c r="H105" s="25"/>
      <c r="I105" s="22"/>
      <c r="J105" s="25"/>
      <c r="K105" s="22"/>
      <c r="L105" s="25"/>
      <c r="M105" s="53"/>
      <c r="N105" s="42"/>
    </row>
    <row r="106" spans="1:14" ht="12.75" customHeight="1">
      <c r="A106" s="9" t="s">
        <v>174</v>
      </c>
      <c r="B106" s="12" t="s">
        <v>124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3"/>
      <c r="N106" s="42"/>
    </row>
    <row r="107" spans="1:14" ht="12.75" customHeight="1">
      <c r="A107" s="9" t="s">
        <v>175</v>
      </c>
      <c r="B107" s="12" t="s">
        <v>176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3"/>
      <c r="N107" s="42"/>
    </row>
    <row r="108" spans="1:14" ht="12.75" customHeight="1">
      <c r="A108" s="9" t="s">
        <v>177</v>
      </c>
      <c r="B108" s="12" t="s">
        <v>132</v>
      </c>
      <c r="C108" s="22"/>
      <c r="D108" s="25"/>
      <c r="E108" s="22"/>
      <c r="F108" s="25"/>
      <c r="G108" s="22"/>
      <c r="H108" s="25"/>
      <c r="I108" s="22"/>
      <c r="J108" s="25"/>
      <c r="K108" s="22"/>
      <c r="L108" s="25"/>
      <c r="M108" s="53"/>
      <c r="N108" s="42"/>
    </row>
    <row r="109" spans="1:14" ht="12.75" customHeight="1">
      <c r="A109" s="9" t="s">
        <v>178</v>
      </c>
      <c r="B109" s="12" t="s">
        <v>24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3"/>
      <c r="N109" s="42"/>
    </row>
    <row r="110" spans="1:14" ht="12.75" customHeight="1">
      <c r="A110" s="9" t="s">
        <v>179</v>
      </c>
      <c r="B110" s="12" t="s">
        <v>38</v>
      </c>
      <c r="C110" s="22"/>
      <c r="D110" s="25"/>
      <c r="E110" s="22"/>
      <c r="F110" s="25"/>
      <c r="G110" s="22"/>
      <c r="H110" s="25"/>
      <c r="I110" s="22"/>
      <c r="J110" s="25"/>
      <c r="K110" s="22"/>
      <c r="L110" s="25"/>
      <c r="M110" s="53"/>
      <c r="N110" s="42"/>
    </row>
    <row r="111" spans="1:14" ht="12.75" customHeight="1">
      <c r="A111" s="9" t="s">
        <v>180</v>
      </c>
      <c r="B111" s="12" t="s">
        <v>138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3"/>
      <c r="N111" s="42"/>
    </row>
    <row r="112" spans="1:14" ht="12.75" customHeight="1">
      <c r="A112" s="9" t="s">
        <v>181</v>
      </c>
      <c r="B112" s="12" t="s">
        <v>140</v>
      </c>
      <c r="C112" s="22"/>
      <c r="D112" s="25"/>
      <c r="E112" s="22"/>
      <c r="F112" s="25"/>
      <c r="G112" s="22"/>
      <c r="H112" s="25"/>
      <c r="I112" s="22"/>
      <c r="J112" s="25"/>
      <c r="K112" s="22"/>
      <c r="L112" s="25"/>
      <c r="M112" s="53"/>
      <c r="N112" s="42"/>
    </row>
    <row r="113" spans="1:14" ht="12.75" customHeight="1">
      <c r="A113" s="9" t="s">
        <v>182</v>
      </c>
      <c r="B113" s="12" t="s">
        <v>142</v>
      </c>
      <c r="C113" s="22"/>
      <c r="D113" s="25"/>
      <c r="E113" s="22"/>
      <c r="F113" s="25"/>
      <c r="G113" s="22"/>
      <c r="H113" s="25"/>
      <c r="I113" s="22"/>
      <c r="J113" s="25"/>
      <c r="K113" s="22">
        <v>1486528</v>
      </c>
      <c r="L113" s="25"/>
      <c r="M113" s="53"/>
      <c r="N113" s="42"/>
    </row>
    <row r="114" spans="1:14" ht="12.75" customHeight="1">
      <c r="A114" s="9" t="s">
        <v>183</v>
      </c>
      <c r="B114" s="12" t="s">
        <v>144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3"/>
      <c r="N114" s="42">
        <v>1386120</v>
      </c>
    </row>
    <row r="115" spans="1:14" ht="12.75" customHeight="1">
      <c r="A115" s="9" t="s">
        <v>184</v>
      </c>
      <c r="B115" s="12" t="s">
        <v>185</v>
      </c>
      <c r="C115" s="22"/>
      <c r="D115" s="25"/>
      <c r="E115" s="22">
        <v>361455</v>
      </c>
      <c r="F115" s="25"/>
      <c r="G115" s="22"/>
      <c r="H115" s="25">
        <v>289164</v>
      </c>
      <c r="I115" s="22">
        <v>48194</v>
      </c>
      <c r="J115" s="25">
        <v>24097</v>
      </c>
      <c r="K115" s="22"/>
      <c r="L115" s="25"/>
      <c r="M115" s="53"/>
      <c r="N115" s="42"/>
    </row>
    <row r="116" spans="1:14" ht="12.75" customHeight="1">
      <c r="A116" s="9" t="s">
        <v>186</v>
      </c>
      <c r="B116" s="12" t="s">
        <v>187</v>
      </c>
      <c r="C116" s="22"/>
      <c r="D116" s="25"/>
      <c r="E116" s="22"/>
      <c r="F116" s="25"/>
      <c r="G116" s="22"/>
      <c r="H116" s="25"/>
      <c r="I116" s="22"/>
      <c r="J116" s="25"/>
      <c r="K116" s="22"/>
      <c r="L116" s="25"/>
      <c r="M116" s="53"/>
      <c r="N116" s="42"/>
    </row>
    <row r="117" spans="1:14" ht="12.75" customHeight="1">
      <c r="A117" s="9" t="s">
        <v>188</v>
      </c>
      <c r="B117" s="12" t="s">
        <v>150</v>
      </c>
      <c r="C117" s="22">
        <v>3325000</v>
      </c>
      <c r="D117" s="25"/>
      <c r="E117" s="22"/>
      <c r="F117" s="25"/>
      <c r="G117" s="22"/>
      <c r="H117" s="25"/>
      <c r="I117" s="22"/>
      <c r="J117" s="25"/>
      <c r="K117" s="22"/>
      <c r="L117" s="25"/>
      <c r="M117" s="53"/>
      <c r="N117" s="42">
        <v>6665000</v>
      </c>
    </row>
    <row r="118" spans="1:14" ht="12.75" customHeight="1">
      <c r="A118" s="9" t="s">
        <v>189</v>
      </c>
      <c r="B118" s="12" t="s">
        <v>152</v>
      </c>
      <c r="C118" s="22"/>
      <c r="D118" s="25"/>
      <c r="E118" s="22"/>
      <c r="F118" s="25"/>
      <c r="G118" s="22"/>
      <c r="H118" s="25"/>
      <c r="I118" s="22"/>
      <c r="J118" s="25"/>
      <c r="K118" s="22"/>
      <c r="L118" s="25"/>
      <c r="M118" s="53"/>
      <c r="N118" s="42"/>
    </row>
    <row r="119" spans="1:14" ht="12.75" customHeight="1">
      <c r="A119" s="9" t="s">
        <v>190</v>
      </c>
      <c r="B119" s="12" t="s">
        <v>102</v>
      </c>
      <c r="C119" s="22"/>
      <c r="D119" s="25"/>
      <c r="E119" s="22"/>
      <c r="F119" s="25"/>
      <c r="G119" s="22"/>
      <c r="H119" s="25"/>
      <c r="I119" s="22"/>
      <c r="J119" s="25"/>
      <c r="K119" s="22"/>
      <c r="L119" s="25"/>
      <c r="M119" s="53"/>
      <c r="N119" s="42"/>
    </row>
    <row r="120" spans="1:14" ht="12.75" customHeight="1">
      <c r="A120" s="9" t="s">
        <v>191</v>
      </c>
      <c r="B120" s="12" t="s">
        <v>192</v>
      </c>
      <c r="C120" s="22"/>
      <c r="D120" s="25"/>
      <c r="E120" s="22"/>
      <c r="F120" s="25"/>
      <c r="G120" s="22"/>
      <c r="H120" s="25"/>
      <c r="I120" s="22"/>
      <c r="J120" s="25"/>
      <c r="K120" s="22"/>
      <c r="L120" s="25"/>
      <c r="M120" s="53"/>
      <c r="N120" s="42"/>
    </row>
    <row r="121" spans="1:14" ht="12.75" customHeight="1">
      <c r="A121" s="10" t="s">
        <v>193</v>
      </c>
      <c r="B121" s="13" t="s">
        <v>194</v>
      </c>
      <c r="C121" s="14">
        <f>C122</f>
        <v>0</v>
      </c>
      <c r="D121" s="14">
        <f>SUM(D122)</f>
        <v>0</v>
      </c>
      <c r="E121" s="14">
        <f aca="true" t="shared" si="2" ref="E121:N121">E122</f>
        <v>0</v>
      </c>
      <c r="F121" s="14">
        <f t="shared" si="2"/>
        <v>0</v>
      </c>
      <c r="G121" s="14">
        <f t="shared" si="2"/>
        <v>0</v>
      </c>
      <c r="H121" s="14">
        <f t="shared" si="2"/>
        <v>0</v>
      </c>
      <c r="I121" s="14">
        <f>I122</f>
        <v>0</v>
      </c>
      <c r="J121" s="14">
        <f>J1211</f>
        <v>0</v>
      </c>
      <c r="K121" s="14">
        <f t="shared" si="2"/>
        <v>0</v>
      </c>
      <c r="L121" s="14">
        <f t="shared" si="2"/>
        <v>0</v>
      </c>
      <c r="M121" s="14">
        <f t="shared" si="2"/>
        <v>0</v>
      </c>
      <c r="N121" s="14">
        <f t="shared" si="2"/>
        <v>0</v>
      </c>
    </row>
    <row r="122" spans="1:14" ht="12.75" customHeight="1">
      <c r="A122" s="9" t="s">
        <v>195</v>
      </c>
      <c r="B122" s="12" t="s">
        <v>39</v>
      </c>
      <c r="C122" s="22"/>
      <c r="D122" s="25"/>
      <c r="E122" s="22"/>
      <c r="F122" s="25"/>
      <c r="G122" s="22"/>
      <c r="H122" s="25"/>
      <c r="I122" s="22"/>
      <c r="J122" s="25"/>
      <c r="K122" s="22"/>
      <c r="L122" s="25"/>
      <c r="M122" s="53"/>
      <c r="N122" s="42"/>
    </row>
    <row r="123" spans="1:14" s="8" customFormat="1" ht="12.75" customHeight="1">
      <c r="A123" s="10" t="s">
        <v>196</v>
      </c>
      <c r="B123" s="13" t="s">
        <v>40</v>
      </c>
      <c r="C123" s="14">
        <f>SUM(C124:C126)</f>
        <v>16102131</v>
      </c>
      <c r="D123" s="14">
        <f aca="true" t="shared" si="3" ref="D123:M123">SUM(D124:D126)</f>
        <v>15811068</v>
      </c>
      <c r="E123" s="14">
        <f>E124+E125+E126+E127</f>
        <v>18025380</v>
      </c>
      <c r="F123" s="14">
        <f t="shared" si="3"/>
        <v>18740574</v>
      </c>
      <c r="G123" s="14">
        <f t="shared" si="3"/>
        <v>20714279</v>
      </c>
      <c r="H123" s="14">
        <f>(H124+H125+H126+H127+H128+H129)</f>
        <v>22442053</v>
      </c>
      <c r="I123" s="14">
        <f>SUM(I124:I126)</f>
        <v>18994620</v>
      </c>
      <c r="J123" s="14">
        <f>SUM(J124:J127)</f>
        <v>17380382</v>
      </c>
      <c r="K123" s="14">
        <f>SUM(K124:K127)</f>
        <v>19382379</v>
      </c>
      <c r="L123" s="14">
        <f t="shared" si="3"/>
        <v>15985296</v>
      </c>
      <c r="M123" s="14">
        <f t="shared" si="3"/>
        <v>16817805</v>
      </c>
      <c r="N123" s="14">
        <f>SUM(N124:N127)</f>
        <v>30183633</v>
      </c>
    </row>
    <row r="124" spans="1:14" s="8" customFormat="1" ht="12.75" customHeight="1">
      <c r="A124" s="64" t="s">
        <v>579</v>
      </c>
      <c r="B124" s="65" t="s">
        <v>580</v>
      </c>
      <c r="C124" s="66">
        <v>14853393</v>
      </c>
      <c r="D124" s="66">
        <v>14761958</v>
      </c>
      <c r="E124" s="66">
        <v>15898641</v>
      </c>
      <c r="F124" s="67">
        <v>17333658</v>
      </c>
      <c r="G124" s="67">
        <v>19213649</v>
      </c>
      <c r="H124" s="67">
        <v>19240155</v>
      </c>
      <c r="I124" s="67">
        <v>18024596</v>
      </c>
      <c r="J124" s="67">
        <v>16263739</v>
      </c>
      <c r="K124" s="67">
        <v>15589145</v>
      </c>
      <c r="L124" s="67">
        <v>15486246</v>
      </c>
      <c r="M124" s="68">
        <v>15446815</v>
      </c>
      <c r="N124" s="68">
        <v>15579947</v>
      </c>
    </row>
    <row r="125" spans="1:14" s="8" customFormat="1" ht="12.75" customHeight="1">
      <c r="A125" s="64" t="s">
        <v>581</v>
      </c>
      <c r="B125" s="65" t="s">
        <v>113</v>
      </c>
      <c r="C125" s="66">
        <v>510312</v>
      </c>
      <c r="D125" s="66">
        <v>495631</v>
      </c>
      <c r="E125" s="66">
        <v>520822</v>
      </c>
      <c r="F125" s="67">
        <v>575065</v>
      </c>
      <c r="G125" s="67">
        <v>629195</v>
      </c>
      <c r="H125" s="67">
        <v>621671</v>
      </c>
      <c r="I125" s="67">
        <v>553559</v>
      </c>
      <c r="J125" s="67">
        <v>448655</v>
      </c>
      <c r="K125" s="67">
        <v>440674</v>
      </c>
      <c r="L125" s="67">
        <v>429695</v>
      </c>
      <c r="M125" s="68">
        <v>437952</v>
      </c>
      <c r="N125" s="68">
        <v>594398</v>
      </c>
    </row>
    <row r="126" spans="1:14" s="8" customFormat="1" ht="12.75" customHeight="1">
      <c r="A126" s="64" t="s">
        <v>582</v>
      </c>
      <c r="B126" s="65" t="s">
        <v>132</v>
      </c>
      <c r="C126" s="66">
        <v>738426</v>
      </c>
      <c r="D126" s="66">
        <v>553479</v>
      </c>
      <c r="E126" s="66">
        <v>343464</v>
      </c>
      <c r="F126" s="67">
        <v>831851</v>
      </c>
      <c r="G126" s="67">
        <v>871435</v>
      </c>
      <c r="H126" s="67">
        <v>541317</v>
      </c>
      <c r="I126" s="67">
        <v>416465</v>
      </c>
      <c r="J126" s="67">
        <v>643893</v>
      </c>
      <c r="K126" s="67">
        <v>643282</v>
      </c>
      <c r="L126" s="67">
        <v>69355</v>
      </c>
      <c r="M126" s="68">
        <v>933038</v>
      </c>
      <c r="N126" s="68">
        <v>214340</v>
      </c>
    </row>
    <row r="127" spans="1:14" ht="12.75" customHeight="1">
      <c r="A127" s="64" t="s">
        <v>591</v>
      </c>
      <c r="B127" s="65" t="s">
        <v>138</v>
      </c>
      <c r="C127" s="66">
        <v>6125000</v>
      </c>
      <c r="D127" s="66"/>
      <c r="E127" s="66">
        <v>1262453</v>
      </c>
      <c r="F127" s="67"/>
      <c r="G127" s="67">
        <v>24097</v>
      </c>
      <c r="H127" s="67">
        <v>1180753</v>
      </c>
      <c r="I127" s="67"/>
      <c r="J127" s="67">
        <v>24095</v>
      </c>
      <c r="K127" s="67">
        <v>2709278</v>
      </c>
      <c r="L127" s="67"/>
      <c r="M127" s="68"/>
      <c r="N127" s="68">
        <v>13794948</v>
      </c>
    </row>
    <row r="128" spans="1:14" ht="12.75" customHeight="1">
      <c r="A128" s="10" t="s">
        <v>539</v>
      </c>
      <c r="B128" s="13" t="s">
        <v>540</v>
      </c>
      <c r="C128" s="14">
        <v>780295</v>
      </c>
      <c r="D128" s="14">
        <v>780295</v>
      </c>
      <c r="E128" s="14">
        <v>780295</v>
      </c>
      <c r="F128" s="15">
        <v>780295</v>
      </c>
      <c r="G128" s="15">
        <v>780295</v>
      </c>
      <c r="H128" s="15">
        <v>817129</v>
      </c>
      <c r="I128" s="15">
        <v>789505</v>
      </c>
      <c r="J128" s="15">
        <v>789505</v>
      </c>
      <c r="K128" s="15">
        <v>754864</v>
      </c>
      <c r="L128" s="15">
        <v>784527</v>
      </c>
      <c r="M128" s="43">
        <v>821732</v>
      </c>
      <c r="N128" s="43">
        <v>763383</v>
      </c>
    </row>
    <row r="129" spans="1:14" ht="12.75" customHeight="1">
      <c r="A129" s="64" t="s">
        <v>592</v>
      </c>
      <c r="B129" s="65" t="s">
        <v>2</v>
      </c>
      <c r="C129" s="66">
        <v>193230</v>
      </c>
      <c r="D129" s="66">
        <v>20870</v>
      </c>
      <c r="E129" s="66">
        <v>867506</v>
      </c>
      <c r="F129" s="67">
        <v>20870</v>
      </c>
      <c r="G129" s="67">
        <v>41028</v>
      </c>
      <c r="H129" s="67">
        <v>41028</v>
      </c>
      <c r="I129" s="67"/>
      <c r="J129" s="67"/>
      <c r="K129" s="67"/>
      <c r="L129" s="67"/>
      <c r="M129" s="68"/>
      <c r="N129" s="68"/>
    </row>
    <row r="130" spans="1:14" ht="12.75" customHeight="1">
      <c r="A130" s="10" t="s">
        <v>197</v>
      </c>
      <c r="B130" s="13" t="s">
        <v>198</v>
      </c>
      <c r="C130" s="14">
        <f>SUM(C131:C132)</f>
        <v>0</v>
      </c>
      <c r="D130" s="14">
        <f>SUM(D131:D132)</f>
        <v>0</v>
      </c>
      <c r="E130" s="14">
        <f aca="true" t="shared" si="4" ref="E130:N130">SUM(E131:E132)</f>
        <v>0</v>
      </c>
      <c r="F130" s="14">
        <f t="shared" si="4"/>
        <v>0</v>
      </c>
      <c r="G130" s="14">
        <f t="shared" si="4"/>
        <v>0</v>
      </c>
      <c r="H130" s="14">
        <f t="shared" si="4"/>
        <v>0</v>
      </c>
      <c r="I130" s="14">
        <f t="shared" si="4"/>
        <v>0</v>
      </c>
      <c r="J130" s="14">
        <v>0</v>
      </c>
      <c r="K130" s="14">
        <f t="shared" si="4"/>
        <v>0</v>
      </c>
      <c r="L130" s="14">
        <f t="shared" si="4"/>
        <v>0</v>
      </c>
      <c r="M130" s="14">
        <f t="shared" si="4"/>
        <v>0</v>
      </c>
      <c r="N130" s="14">
        <f t="shared" si="4"/>
        <v>0</v>
      </c>
    </row>
    <row r="131" spans="1:14" ht="12.75" customHeight="1">
      <c r="A131" s="9" t="s">
        <v>199</v>
      </c>
      <c r="B131" s="12" t="s">
        <v>200</v>
      </c>
      <c r="C131" s="23"/>
      <c r="D131" s="25"/>
      <c r="E131" s="22"/>
      <c r="F131" s="25"/>
      <c r="G131" s="22"/>
      <c r="H131" s="25"/>
      <c r="I131" s="22"/>
      <c r="J131" s="25"/>
      <c r="K131" s="22"/>
      <c r="L131" s="25"/>
      <c r="M131" s="53"/>
      <c r="N131" s="42"/>
    </row>
    <row r="132" spans="1:14" ht="12.75" customHeight="1">
      <c r="A132" s="9" t="s">
        <v>201</v>
      </c>
      <c r="B132" s="12" t="s">
        <v>41</v>
      </c>
      <c r="C132" s="22"/>
      <c r="D132" s="25"/>
      <c r="E132" s="22"/>
      <c r="F132" s="25"/>
      <c r="G132" s="22"/>
      <c r="H132" s="25"/>
      <c r="I132" s="22"/>
      <c r="J132" s="25"/>
      <c r="K132" s="22"/>
      <c r="L132" s="25"/>
      <c r="M132" s="53"/>
      <c r="N132" s="42"/>
    </row>
    <row r="133" spans="1:14" ht="12.75" customHeight="1">
      <c r="A133" s="10" t="s">
        <v>202</v>
      </c>
      <c r="B133" s="13" t="s">
        <v>203</v>
      </c>
      <c r="C133" s="14">
        <f>SUM(C134:C136)</f>
        <v>3226818</v>
      </c>
      <c r="D133" s="14">
        <f aca="true" t="shared" si="5" ref="D133:N133">SUM(D134:D136)</f>
        <v>2333354</v>
      </c>
      <c r="E133" s="14">
        <f t="shared" si="5"/>
        <v>31642</v>
      </c>
      <c r="F133" s="14">
        <f t="shared" si="5"/>
        <v>0</v>
      </c>
      <c r="G133" s="14">
        <f t="shared" si="5"/>
        <v>0</v>
      </c>
      <c r="H133" s="14">
        <f t="shared" si="5"/>
        <v>6664949</v>
      </c>
      <c r="I133" s="14">
        <f t="shared" si="5"/>
        <v>0</v>
      </c>
      <c r="J133" s="14">
        <f>SUM(J134:J136)</f>
        <v>4974780</v>
      </c>
      <c r="K133" s="14">
        <f>SUM(K134:K136)</f>
        <v>49240</v>
      </c>
      <c r="L133" s="14">
        <f t="shared" si="5"/>
        <v>7344526</v>
      </c>
      <c r="M133" s="14">
        <f t="shared" si="5"/>
        <v>0</v>
      </c>
      <c r="N133" s="14">
        <f t="shared" si="5"/>
        <v>9458259</v>
      </c>
    </row>
    <row r="134" spans="1:14" ht="12.75" customHeight="1">
      <c r="A134" s="9" t="s">
        <v>204</v>
      </c>
      <c r="B134" s="12" t="s">
        <v>205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3"/>
      <c r="N134" s="42"/>
    </row>
    <row r="135" spans="1:14" ht="12.75" customHeight="1">
      <c r="A135" s="9" t="s">
        <v>206</v>
      </c>
      <c r="B135" s="12" t="s">
        <v>42</v>
      </c>
      <c r="C135" s="22">
        <v>3226818</v>
      </c>
      <c r="D135" s="25">
        <v>2333354</v>
      </c>
      <c r="E135" s="22">
        <v>31642</v>
      </c>
      <c r="F135" s="25"/>
      <c r="G135" s="22"/>
      <c r="H135" s="25">
        <v>6664949</v>
      </c>
      <c r="I135" s="22"/>
      <c r="J135" s="25">
        <v>4974780</v>
      </c>
      <c r="K135" s="22">
        <v>49240</v>
      </c>
      <c r="L135" s="25">
        <v>7344526</v>
      </c>
      <c r="M135" s="53"/>
      <c r="N135" s="42">
        <v>9458259</v>
      </c>
    </row>
    <row r="136" spans="1:14" ht="12.75" customHeight="1">
      <c r="A136" s="9" t="s">
        <v>207</v>
      </c>
      <c r="B136" s="12" t="s">
        <v>208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3"/>
      <c r="N136" s="42"/>
    </row>
    <row r="137" spans="1:14" ht="12.75" customHeight="1">
      <c r="A137" s="10" t="s">
        <v>209</v>
      </c>
      <c r="B137" s="13" t="s">
        <v>210</v>
      </c>
      <c r="C137" s="14">
        <f>SUM(C138:C140)</f>
        <v>24750</v>
      </c>
      <c r="D137" s="14">
        <f aca="true" t="shared" si="6" ref="D137:N137">SUM(D138:D140)</f>
        <v>0</v>
      </c>
      <c r="E137" s="14">
        <f t="shared" si="6"/>
        <v>0</v>
      </c>
      <c r="F137" s="14">
        <f t="shared" si="6"/>
        <v>0</v>
      </c>
      <c r="G137" s="14">
        <f t="shared" si="6"/>
        <v>0</v>
      </c>
      <c r="H137" s="14">
        <f>SUM(H138:H140)</f>
        <v>1715647</v>
      </c>
      <c r="I137" s="14">
        <f t="shared" si="6"/>
        <v>0</v>
      </c>
      <c r="J137" s="14">
        <v>0</v>
      </c>
      <c r="K137" s="14">
        <f>SUM(K138:K140)</f>
        <v>1563708</v>
      </c>
      <c r="L137" s="14">
        <f t="shared" si="6"/>
        <v>154700</v>
      </c>
      <c r="M137" s="14">
        <f t="shared" si="6"/>
        <v>0</v>
      </c>
      <c r="N137" s="14">
        <f t="shared" si="6"/>
        <v>0</v>
      </c>
    </row>
    <row r="138" spans="1:14" ht="12.75" customHeight="1">
      <c r="A138" s="9" t="s">
        <v>211</v>
      </c>
      <c r="B138" s="12" t="s">
        <v>212</v>
      </c>
      <c r="C138" s="22">
        <v>24750</v>
      </c>
      <c r="D138" s="25"/>
      <c r="E138" s="22"/>
      <c r="F138" s="25"/>
      <c r="G138" s="22"/>
      <c r="H138" s="25"/>
      <c r="I138" s="22"/>
      <c r="J138" s="25"/>
      <c r="K138" s="22"/>
      <c r="L138" s="25"/>
      <c r="M138" s="53"/>
      <c r="N138" s="42"/>
    </row>
    <row r="139" spans="1:14" ht="12.75" customHeight="1">
      <c r="A139" s="9" t="s">
        <v>213</v>
      </c>
      <c r="B139" s="12" t="s">
        <v>214</v>
      </c>
      <c r="C139" s="22"/>
      <c r="D139" s="25"/>
      <c r="E139" s="22"/>
      <c r="F139" s="25"/>
      <c r="G139" s="22"/>
      <c r="H139" s="25"/>
      <c r="I139" s="22"/>
      <c r="J139" s="25"/>
      <c r="K139" s="22">
        <v>1563708</v>
      </c>
      <c r="L139" s="25">
        <v>154700</v>
      </c>
      <c r="M139" s="53"/>
      <c r="N139" s="42"/>
    </row>
    <row r="140" spans="1:14" ht="12.75" customHeight="1">
      <c r="A140" s="9" t="s">
        <v>215</v>
      </c>
      <c r="B140" s="12" t="s">
        <v>216</v>
      </c>
      <c r="C140" s="22"/>
      <c r="D140" s="25"/>
      <c r="E140" s="22"/>
      <c r="F140" s="25"/>
      <c r="G140" s="22"/>
      <c r="H140" s="25">
        <v>1715647</v>
      </c>
      <c r="I140" s="22"/>
      <c r="J140" s="25"/>
      <c r="K140" s="22"/>
      <c r="L140" s="25"/>
      <c r="M140" s="53"/>
      <c r="N140" s="42"/>
    </row>
    <row r="141" spans="1:14" ht="12.75" customHeight="1">
      <c r="A141" s="10" t="s">
        <v>217</v>
      </c>
      <c r="B141" s="13" t="s">
        <v>218</v>
      </c>
      <c r="C141" s="14">
        <f>SUM(C142:C149)</f>
        <v>0</v>
      </c>
      <c r="D141" s="14">
        <f aca="true" t="shared" si="7" ref="D141:N141">SUM(D142:D149)</f>
        <v>1200000</v>
      </c>
      <c r="E141" s="14">
        <f t="shared" si="7"/>
        <v>49000</v>
      </c>
      <c r="F141" s="14">
        <f t="shared" si="7"/>
        <v>0</v>
      </c>
      <c r="G141" s="14">
        <f t="shared" si="7"/>
        <v>0</v>
      </c>
      <c r="H141" s="14">
        <f t="shared" si="7"/>
        <v>1317453</v>
      </c>
      <c r="I141" s="14">
        <f t="shared" si="7"/>
        <v>0</v>
      </c>
      <c r="J141" s="14">
        <f>SUM(J142:J149)</f>
        <v>2200000</v>
      </c>
      <c r="K141" s="14">
        <f>SUM(K142:K149)</f>
        <v>1010000</v>
      </c>
      <c r="L141" s="14">
        <f t="shared" si="7"/>
        <v>1000000</v>
      </c>
      <c r="M141" s="14">
        <f t="shared" si="7"/>
        <v>0</v>
      </c>
      <c r="N141" s="14">
        <f t="shared" si="7"/>
        <v>1000000</v>
      </c>
    </row>
    <row r="142" spans="1:14" ht="12.75" customHeight="1">
      <c r="A142" s="9" t="s">
        <v>219</v>
      </c>
      <c r="B142" s="12" t="s">
        <v>220</v>
      </c>
      <c r="C142" s="22"/>
      <c r="D142" s="25">
        <v>1200000</v>
      </c>
      <c r="E142" s="22">
        <v>49000</v>
      </c>
      <c r="F142" s="25"/>
      <c r="G142" s="22"/>
      <c r="H142" s="25">
        <v>1317453</v>
      </c>
      <c r="I142" s="22"/>
      <c r="J142" s="25">
        <v>1500000</v>
      </c>
      <c r="K142" s="22">
        <v>1000000</v>
      </c>
      <c r="L142" s="25">
        <v>1000000</v>
      </c>
      <c r="M142" s="53"/>
      <c r="N142" s="42">
        <v>1000000</v>
      </c>
    </row>
    <row r="143" spans="1:14" ht="12.75" customHeight="1">
      <c r="A143" s="9" t="s">
        <v>221</v>
      </c>
      <c r="B143" s="12" t="s">
        <v>222</v>
      </c>
      <c r="C143" s="22"/>
      <c r="D143" s="25"/>
      <c r="E143" s="22"/>
      <c r="F143" s="25"/>
      <c r="G143" s="22"/>
      <c r="H143" s="25"/>
      <c r="I143" s="22"/>
      <c r="J143" s="25"/>
      <c r="K143" s="22"/>
      <c r="L143" s="25"/>
      <c r="M143" s="53"/>
      <c r="N143" s="42"/>
    </row>
    <row r="144" spans="1:14" ht="12.75" customHeight="1">
      <c r="A144" s="9" t="s">
        <v>223</v>
      </c>
      <c r="B144" s="12" t="s">
        <v>224</v>
      </c>
      <c r="C144" s="22"/>
      <c r="D144" s="25"/>
      <c r="E144" s="22"/>
      <c r="F144" s="25"/>
      <c r="G144" s="22"/>
      <c r="H144" s="25"/>
      <c r="I144" s="22"/>
      <c r="J144" s="25"/>
      <c r="K144" s="22"/>
      <c r="L144" s="25"/>
      <c r="M144" s="53"/>
      <c r="N144" s="42"/>
    </row>
    <row r="145" spans="1:14" ht="12.75" customHeight="1">
      <c r="A145" s="9" t="s">
        <v>225</v>
      </c>
      <c r="B145" s="12" t="s">
        <v>43</v>
      </c>
      <c r="C145" s="22"/>
      <c r="D145" s="25"/>
      <c r="E145" s="22"/>
      <c r="F145" s="25"/>
      <c r="G145" s="22"/>
      <c r="H145" s="25"/>
      <c r="I145" s="22"/>
      <c r="J145" s="25"/>
      <c r="K145" s="22"/>
      <c r="L145" s="25"/>
      <c r="M145" s="53"/>
      <c r="N145" s="42"/>
    </row>
    <row r="146" spans="1:14" ht="12.75" customHeight="1">
      <c r="A146" s="9" t="s">
        <v>226</v>
      </c>
      <c r="B146" s="12" t="s">
        <v>222</v>
      </c>
      <c r="C146" s="22"/>
      <c r="D146" s="25"/>
      <c r="E146" s="22"/>
      <c r="F146" s="25"/>
      <c r="G146" s="22"/>
      <c r="H146" s="25"/>
      <c r="I146" s="22"/>
      <c r="J146" s="25"/>
      <c r="K146" s="22"/>
      <c r="L146" s="25"/>
      <c r="M146" s="53"/>
      <c r="N146" s="42"/>
    </row>
    <row r="147" spans="1:14" ht="12.75" customHeight="1">
      <c r="A147" s="9" t="s">
        <v>227</v>
      </c>
      <c r="B147" s="12" t="s">
        <v>224</v>
      </c>
      <c r="C147" s="22"/>
      <c r="D147" s="25"/>
      <c r="E147" s="22"/>
      <c r="F147" s="25"/>
      <c r="G147" s="22"/>
      <c r="H147" s="25"/>
      <c r="I147" s="22"/>
      <c r="J147" s="25"/>
      <c r="K147" s="22"/>
      <c r="L147" s="25"/>
      <c r="M147" s="53"/>
      <c r="N147" s="42"/>
    </row>
    <row r="148" spans="1:14" ht="12.75" customHeight="1">
      <c r="A148" s="9" t="s">
        <v>228</v>
      </c>
      <c r="B148" s="12" t="s">
        <v>229</v>
      </c>
      <c r="C148" s="22"/>
      <c r="D148" s="25"/>
      <c r="E148" s="22"/>
      <c r="F148" s="25"/>
      <c r="G148" s="22"/>
      <c r="H148" s="25"/>
      <c r="I148" s="22"/>
      <c r="J148" s="25">
        <v>700000</v>
      </c>
      <c r="K148" s="22">
        <v>10000</v>
      </c>
      <c r="L148" s="25"/>
      <c r="M148" s="53"/>
      <c r="N148" s="42"/>
    </row>
    <row r="149" spans="1:14" ht="12.75" customHeight="1">
      <c r="A149" s="9" t="s">
        <v>230</v>
      </c>
      <c r="B149" s="12" t="s">
        <v>231</v>
      </c>
      <c r="C149" s="22"/>
      <c r="D149" s="25"/>
      <c r="E149" s="22"/>
      <c r="F149" s="25"/>
      <c r="G149" s="22"/>
      <c r="H149" s="25"/>
      <c r="I149" s="22"/>
      <c r="J149" s="25"/>
      <c r="K149" s="22"/>
      <c r="L149" s="25"/>
      <c r="M149" s="53"/>
      <c r="N149" s="42"/>
    </row>
    <row r="150" spans="1:14" ht="12.75" customHeight="1">
      <c r="A150" s="10" t="s">
        <v>232</v>
      </c>
      <c r="B150" s="13" t="s">
        <v>233</v>
      </c>
      <c r="C150" s="14">
        <f>SUM(C151:C166)</f>
        <v>3392502</v>
      </c>
      <c r="D150" s="14">
        <f aca="true" t="shared" si="8" ref="D150:N150">SUM(D151:D166)</f>
        <v>745806</v>
      </c>
      <c r="E150" s="14">
        <f t="shared" si="8"/>
        <v>0</v>
      </c>
      <c r="F150" s="14">
        <f t="shared" si="8"/>
        <v>0</v>
      </c>
      <c r="G150" s="14">
        <f t="shared" si="8"/>
        <v>0</v>
      </c>
      <c r="H150" s="14">
        <f t="shared" si="8"/>
        <v>11115402</v>
      </c>
      <c r="I150" s="14">
        <f t="shared" si="8"/>
        <v>33082</v>
      </c>
      <c r="J150" s="14">
        <f>SUM(J151:J166)</f>
        <v>802605</v>
      </c>
      <c r="K150" s="14">
        <f>SUM(K151:K166)</f>
        <v>2548445</v>
      </c>
      <c r="L150" s="14">
        <f t="shared" si="8"/>
        <v>2837340</v>
      </c>
      <c r="M150" s="14">
        <f t="shared" si="8"/>
        <v>0</v>
      </c>
      <c r="N150" s="14">
        <f t="shared" si="8"/>
        <v>7842789</v>
      </c>
    </row>
    <row r="151" spans="1:14" ht="12.75" customHeight="1">
      <c r="A151" s="9" t="s">
        <v>234</v>
      </c>
      <c r="B151" s="12" t="s">
        <v>44</v>
      </c>
      <c r="C151" s="22">
        <v>455079</v>
      </c>
      <c r="D151" s="25">
        <v>745806</v>
      </c>
      <c r="E151" s="22"/>
      <c r="F151" s="25"/>
      <c r="G151" s="22"/>
      <c r="H151" s="25">
        <v>4848737</v>
      </c>
      <c r="I151" s="22">
        <v>33082</v>
      </c>
      <c r="J151" s="25"/>
      <c r="K151" s="22">
        <v>979323</v>
      </c>
      <c r="L151" s="25">
        <v>258758</v>
      </c>
      <c r="M151" s="53"/>
      <c r="N151" s="42">
        <v>3212596</v>
      </c>
    </row>
    <row r="152" spans="1:14" ht="12.75" customHeight="1">
      <c r="A152" s="9" t="s">
        <v>235</v>
      </c>
      <c r="B152" s="12" t="s">
        <v>45</v>
      </c>
      <c r="C152" s="22">
        <v>599403</v>
      </c>
      <c r="D152" s="25"/>
      <c r="E152" s="22"/>
      <c r="F152" s="25"/>
      <c r="G152" s="22"/>
      <c r="H152" s="25">
        <v>3109861</v>
      </c>
      <c r="I152" s="22"/>
      <c r="J152" s="25"/>
      <c r="K152" s="22">
        <v>785265</v>
      </c>
      <c r="L152" s="25"/>
      <c r="M152" s="53"/>
      <c r="N152" s="42">
        <v>258600</v>
      </c>
    </row>
    <row r="153" spans="1:14" ht="12.75" customHeight="1">
      <c r="A153" s="9" t="s">
        <v>236</v>
      </c>
      <c r="B153" s="12" t="s">
        <v>237</v>
      </c>
      <c r="C153" s="22"/>
      <c r="D153" s="25"/>
      <c r="E153" s="22"/>
      <c r="F153" s="25"/>
      <c r="G153" s="22"/>
      <c r="H153" s="25"/>
      <c r="I153" s="22"/>
      <c r="J153" s="25"/>
      <c r="K153" s="22"/>
      <c r="L153" s="25"/>
      <c r="M153" s="53"/>
      <c r="N153" s="42"/>
    </row>
    <row r="154" spans="1:14" ht="12.75" customHeight="1">
      <c r="A154" s="9" t="s">
        <v>238</v>
      </c>
      <c r="B154" s="12" t="s">
        <v>239</v>
      </c>
      <c r="C154" s="22"/>
      <c r="D154" s="25"/>
      <c r="E154" s="22"/>
      <c r="F154" s="25"/>
      <c r="G154" s="22"/>
      <c r="H154" s="25"/>
      <c r="I154" s="22"/>
      <c r="J154" s="25"/>
      <c r="K154" s="22"/>
      <c r="L154" s="25"/>
      <c r="M154" s="53"/>
      <c r="N154" s="42"/>
    </row>
    <row r="155" spans="1:14" ht="12.75" customHeight="1">
      <c r="A155" s="9" t="s">
        <v>240</v>
      </c>
      <c r="B155" s="12" t="s">
        <v>241</v>
      </c>
      <c r="C155" s="22"/>
      <c r="D155" s="25"/>
      <c r="E155" s="22"/>
      <c r="F155" s="25"/>
      <c r="G155" s="22"/>
      <c r="H155" s="25"/>
      <c r="I155" s="22"/>
      <c r="J155" s="25"/>
      <c r="K155" s="22"/>
      <c r="L155" s="25"/>
      <c r="M155" s="53"/>
      <c r="N155" s="42"/>
    </row>
    <row r="156" spans="1:14" ht="12.75" customHeight="1">
      <c r="A156" s="9" t="s">
        <v>242</v>
      </c>
      <c r="B156" s="12" t="s">
        <v>243</v>
      </c>
      <c r="C156" s="22"/>
      <c r="D156" s="25"/>
      <c r="E156" s="22"/>
      <c r="F156" s="25"/>
      <c r="G156" s="22"/>
      <c r="H156" s="25"/>
      <c r="I156" s="22"/>
      <c r="J156" s="25"/>
      <c r="K156" s="22"/>
      <c r="L156" s="25"/>
      <c r="M156" s="53"/>
      <c r="N156" s="42"/>
    </row>
    <row r="157" spans="1:14" ht="12.75" customHeight="1">
      <c r="A157" s="9" t="s">
        <v>244</v>
      </c>
      <c r="B157" s="12" t="s">
        <v>46</v>
      </c>
      <c r="C157" s="22">
        <v>49565</v>
      </c>
      <c r="D157" s="25"/>
      <c r="E157" s="22"/>
      <c r="F157" s="25"/>
      <c r="G157" s="22"/>
      <c r="H157" s="25"/>
      <c r="I157" s="22"/>
      <c r="J157" s="25"/>
      <c r="K157" s="22">
        <v>108609</v>
      </c>
      <c r="L157" s="25">
        <v>733687</v>
      </c>
      <c r="M157" s="53"/>
      <c r="N157" s="42">
        <v>817183</v>
      </c>
    </row>
    <row r="158" spans="1:14" ht="12.75" customHeight="1">
      <c r="A158" s="9" t="s">
        <v>245</v>
      </c>
      <c r="B158" s="12" t="s">
        <v>246</v>
      </c>
      <c r="C158" s="22"/>
      <c r="D158" s="25"/>
      <c r="E158" s="22"/>
      <c r="F158" s="25"/>
      <c r="G158" s="22"/>
      <c r="H158" s="25"/>
      <c r="I158" s="22"/>
      <c r="J158" s="25"/>
      <c r="K158" s="22"/>
      <c r="L158" s="25"/>
      <c r="M158" s="53"/>
      <c r="N158" s="42"/>
    </row>
    <row r="159" spans="1:14" ht="12.75" customHeight="1">
      <c r="A159" s="9" t="s">
        <v>247</v>
      </c>
      <c r="B159" s="12" t="s">
        <v>47</v>
      </c>
      <c r="C159" s="22">
        <v>1340258</v>
      </c>
      <c r="D159" s="25"/>
      <c r="E159" s="22"/>
      <c r="F159" s="25"/>
      <c r="G159" s="22"/>
      <c r="H159" s="25">
        <v>1731716</v>
      </c>
      <c r="I159" s="22"/>
      <c r="J159" s="25"/>
      <c r="K159" s="22"/>
      <c r="L159" s="25">
        <v>1775004</v>
      </c>
      <c r="M159" s="53"/>
      <c r="N159" s="42">
        <v>2606105</v>
      </c>
    </row>
    <row r="160" spans="1:14" ht="12.75" customHeight="1">
      <c r="A160" s="9" t="s">
        <v>248</v>
      </c>
      <c r="B160" s="12" t="s">
        <v>48</v>
      </c>
      <c r="C160" s="22">
        <v>948197</v>
      </c>
      <c r="D160" s="25"/>
      <c r="E160" s="22"/>
      <c r="F160" s="25"/>
      <c r="G160" s="22"/>
      <c r="H160" s="25">
        <v>1104593</v>
      </c>
      <c r="I160" s="22"/>
      <c r="J160" s="25"/>
      <c r="K160" s="22">
        <v>575648</v>
      </c>
      <c r="L160" s="25"/>
      <c r="M160" s="53"/>
      <c r="N160" s="42">
        <v>302604</v>
      </c>
    </row>
    <row r="161" spans="1:14" ht="12.75" customHeight="1">
      <c r="A161" s="9" t="s">
        <v>249</v>
      </c>
      <c r="B161" s="12" t="s">
        <v>250</v>
      </c>
      <c r="C161" s="22"/>
      <c r="D161" s="25"/>
      <c r="E161" s="22"/>
      <c r="F161" s="25"/>
      <c r="G161" s="22"/>
      <c r="H161" s="25">
        <v>222750</v>
      </c>
      <c r="I161" s="22"/>
      <c r="J161" s="25"/>
      <c r="K161" s="22"/>
      <c r="L161" s="25"/>
      <c r="M161" s="53"/>
      <c r="N161" s="42">
        <v>0</v>
      </c>
    </row>
    <row r="162" spans="1:14" ht="12.75" customHeight="1">
      <c r="A162" s="9" t="s">
        <v>251</v>
      </c>
      <c r="B162" s="12" t="s">
        <v>49</v>
      </c>
      <c r="C162" s="22"/>
      <c r="D162" s="25"/>
      <c r="E162" s="22"/>
      <c r="F162" s="25"/>
      <c r="G162" s="22"/>
      <c r="H162" s="25">
        <v>97745</v>
      </c>
      <c r="I162" s="22"/>
      <c r="J162" s="25">
        <v>802605</v>
      </c>
      <c r="K162" s="22">
        <v>99600</v>
      </c>
      <c r="L162" s="25"/>
      <c r="M162" s="53"/>
      <c r="N162" s="42">
        <v>645701</v>
      </c>
    </row>
    <row r="163" spans="1:14" ht="12.75" customHeight="1">
      <c r="A163" s="9" t="s">
        <v>252</v>
      </c>
      <c r="B163" s="12" t="s">
        <v>253</v>
      </c>
      <c r="C163" s="22"/>
      <c r="D163" s="25"/>
      <c r="E163" s="22"/>
      <c r="F163" s="25"/>
      <c r="G163" s="22"/>
      <c r="H163" s="25"/>
      <c r="I163" s="22"/>
      <c r="J163" s="25"/>
      <c r="K163" s="22"/>
      <c r="L163" s="25"/>
      <c r="M163" s="53"/>
      <c r="N163" s="42"/>
    </row>
    <row r="164" spans="1:14" ht="12.75" customHeight="1">
      <c r="A164" s="9" t="s">
        <v>254</v>
      </c>
      <c r="B164" s="12" t="s">
        <v>255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3"/>
      <c r="N164" s="42"/>
    </row>
    <row r="165" spans="1:14" ht="12.75" customHeight="1">
      <c r="A165" s="9" t="s">
        <v>256</v>
      </c>
      <c r="B165" s="12" t="s">
        <v>257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3"/>
      <c r="N165" s="42"/>
    </row>
    <row r="166" spans="1:14" ht="12.75" customHeight="1">
      <c r="A166" s="9" t="s">
        <v>258</v>
      </c>
      <c r="B166" s="12" t="s">
        <v>1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>
        <v>69891</v>
      </c>
      <c r="M166" s="53"/>
      <c r="N166" s="42"/>
    </row>
    <row r="167" spans="1:14" ht="12.75" customHeight="1">
      <c r="A167" s="10" t="s">
        <v>259</v>
      </c>
      <c r="B167" s="13" t="s">
        <v>260</v>
      </c>
      <c r="C167" s="14">
        <f>SUM(C168:C176)</f>
        <v>2431456</v>
      </c>
      <c r="D167" s="14">
        <f aca="true" t="shared" si="9" ref="D167:N167">SUM(D168:D176)</f>
        <v>1250457</v>
      </c>
      <c r="E167" s="14">
        <f t="shared" si="9"/>
        <v>3413956</v>
      </c>
      <c r="F167" s="14">
        <f t="shared" si="9"/>
        <v>107490</v>
      </c>
      <c r="G167" s="14">
        <f t="shared" si="9"/>
        <v>4708085</v>
      </c>
      <c r="H167" s="14">
        <f t="shared" si="9"/>
        <v>2075080</v>
      </c>
      <c r="I167" s="14">
        <f t="shared" si="9"/>
        <v>6358172</v>
      </c>
      <c r="J167" s="14">
        <f>SUM(J168:J176)</f>
        <v>1013091</v>
      </c>
      <c r="K167" s="14">
        <f>SUM(K168:K176)</f>
        <v>6502064</v>
      </c>
      <c r="L167" s="14">
        <f t="shared" si="9"/>
        <v>3622881</v>
      </c>
      <c r="M167" s="14">
        <f t="shared" si="9"/>
        <v>1835411</v>
      </c>
      <c r="N167" s="14">
        <f t="shared" si="9"/>
        <v>5174495</v>
      </c>
    </row>
    <row r="168" spans="1:14" ht="12.75" customHeight="1">
      <c r="A168" s="9" t="s">
        <v>261</v>
      </c>
      <c r="B168" s="12" t="s">
        <v>50</v>
      </c>
      <c r="C168" s="22">
        <v>1177133</v>
      </c>
      <c r="D168" s="25">
        <v>20800</v>
      </c>
      <c r="E168" s="22">
        <v>1111366</v>
      </c>
      <c r="F168" s="25"/>
      <c r="G168" s="22">
        <v>3656765</v>
      </c>
      <c r="H168" s="25">
        <v>36000</v>
      </c>
      <c r="I168" s="22">
        <v>3994300</v>
      </c>
      <c r="J168" s="25">
        <v>198734</v>
      </c>
      <c r="K168" s="22">
        <v>4153336</v>
      </c>
      <c r="L168" s="25">
        <v>1825964</v>
      </c>
      <c r="M168" s="53">
        <v>46800</v>
      </c>
      <c r="N168" s="42">
        <v>3604886</v>
      </c>
    </row>
    <row r="169" spans="1:14" ht="12.75" customHeight="1">
      <c r="A169" s="9" t="s">
        <v>262</v>
      </c>
      <c r="B169" s="12" t="s">
        <v>51</v>
      </c>
      <c r="C169" s="22">
        <v>606540</v>
      </c>
      <c r="D169" s="25">
        <v>525255</v>
      </c>
      <c r="E169" s="22">
        <v>1313364</v>
      </c>
      <c r="F169" s="25"/>
      <c r="G169" s="22">
        <v>942422</v>
      </c>
      <c r="H169" s="25">
        <v>746947</v>
      </c>
      <c r="I169" s="22">
        <v>1645224</v>
      </c>
      <c r="J169" s="25">
        <v>7177</v>
      </c>
      <c r="K169" s="22">
        <v>1989721</v>
      </c>
      <c r="L169" s="25">
        <v>1110857</v>
      </c>
      <c r="M169" s="53">
        <v>1119187</v>
      </c>
      <c r="N169" s="42">
        <v>639658</v>
      </c>
    </row>
    <row r="170" spans="1:14" ht="12.75" customHeight="1">
      <c r="A170" s="9" t="s">
        <v>263</v>
      </c>
      <c r="B170" s="12" t="s">
        <v>264</v>
      </c>
      <c r="C170" s="22"/>
      <c r="D170" s="25"/>
      <c r="E170" s="22"/>
      <c r="F170" s="25"/>
      <c r="G170" s="22"/>
      <c r="H170" s="25"/>
      <c r="I170" s="22"/>
      <c r="J170" s="25">
        <v>583464</v>
      </c>
      <c r="K170" s="22"/>
      <c r="L170" s="25"/>
      <c r="M170" s="53"/>
      <c r="N170" s="42"/>
    </row>
    <row r="171" spans="1:14" ht="12.75" customHeight="1">
      <c r="A171" s="9" t="s">
        <v>265</v>
      </c>
      <c r="B171" s="12" t="s">
        <v>52</v>
      </c>
      <c r="C171" s="22">
        <v>39673</v>
      </c>
      <c r="D171" s="25"/>
      <c r="E171" s="22">
        <v>26254</v>
      </c>
      <c r="F171" s="25"/>
      <c r="G171" s="22"/>
      <c r="H171" s="25">
        <v>46242</v>
      </c>
      <c r="I171" s="22"/>
      <c r="J171" s="25"/>
      <c r="K171" s="22"/>
      <c r="L171" s="25">
        <v>35193</v>
      </c>
      <c r="M171" s="53"/>
      <c r="N171" s="42">
        <v>0</v>
      </c>
    </row>
    <row r="172" spans="1:14" ht="12.75" customHeight="1">
      <c r="A172" s="9" t="s">
        <v>266</v>
      </c>
      <c r="B172" s="12" t="s">
        <v>53</v>
      </c>
      <c r="C172" s="22">
        <v>502462</v>
      </c>
      <c r="D172" s="25">
        <v>525062</v>
      </c>
      <c r="E172" s="22">
        <v>815432</v>
      </c>
      <c r="F172" s="25"/>
      <c r="G172" s="22"/>
      <c r="H172" s="25">
        <v>968267</v>
      </c>
      <c r="I172" s="22">
        <v>387726</v>
      </c>
      <c r="J172" s="25">
        <v>187816</v>
      </c>
      <c r="K172" s="22">
        <v>777364</v>
      </c>
      <c r="L172" s="25">
        <v>465855</v>
      </c>
      <c r="M172" s="53">
        <v>475904</v>
      </c>
      <c r="N172" s="42">
        <v>707367</v>
      </c>
    </row>
    <row r="173" spans="1:14" ht="12.75" customHeight="1">
      <c r="A173" s="9" t="s">
        <v>267</v>
      </c>
      <c r="B173" s="12" t="s">
        <v>54</v>
      </c>
      <c r="C173" s="22">
        <v>105648</v>
      </c>
      <c r="D173" s="25">
        <v>20790</v>
      </c>
      <c r="E173" s="22">
        <v>17470</v>
      </c>
      <c r="F173" s="25">
        <v>20789</v>
      </c>
      <c r="G173" s="22">
        <v>22048</v>
      </c>
      <c r="H173" s="25">
        <v>20789</v>
      </c>
      <c r="I173" s="22">
        <v>41984</v>
      </c>
      <c r="J173" s="25"/>
      <c r="K173" s="22">
        <v>20789</v>
      </c>
      <c r="L173" s="25">
        <v>20790</v>
      </c>
      <c r="M173" s="53">
        <v>20790</v>
      </c>
      <c r="N173" s="42">
        <v>20870</v>
      </c>
    </row>
    <row r="174" spans="1:14" ht="12.75" customHeight="1">
      <c r="A174" s="9" t="s">
        <v>268</v>
      </c>
      <c r="B174" s="12" t="s">
        <v>55</v>
      </c>
      <c r="C174" s="22"/>
      <c r="D174" s="25">
        <v>158550</v>
      </c>
      <c r="E174" s="22">
        <v>130070</v>
      </c>
      <c r="F174" s="25">
        <v>86701</v>
      </c>
      <c r="G174" s="22">
        <v>86850</v>
      </c>
      <c r="H174" s="25">
        <v>256835</v>
      </c>
      <c r="I174" s="22">
        <v>288938</v>
      </c>
      <c r="J174" s="25">
        <v>35900</v>
      </c>
      <c r="K174" s="22">
        <v>-439146</v>
      </c>
      <c r="L174" s="25">
        <v>164222</v>
      </c>
      <c r="M174" s="53">
        <v>172730</v>
      </c>
      <c r="N174" s="42">
        <v>201714</v>
      </c>
    </row>
    <row r="175" spans="1:14" ht="12.75" customHeight="1">
      <c r="A175" s="9" t="s">
        <v>269</v>
      </c>
      <c r="B175" s="12" t="s">
        <v>270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3"/>
      <c r="N175" s="42"/>
    </row>
    <row r="176" spans="1:14" ht="12.75" customHeight="1">
      <c r="A176" s="9" t="s">
        <v>271</v>
      </c>
      <c r="B176" s="12" t="s">
        <v>1</v>
      </c>
      <c r="C176" s="22"/>
      <c r="D176" s="25"/>
      <c r="E176" s="22"/>
      <c r="F176" s="25"/>
      <c r="G176" s="22"/>
      <c r="H176" s="25"/>
      <c r="I176" s="22"/>
      <c r="J176" s="25"/>
      <c r="K176" s="22"/>
      <c r="L176" s="25"/>
      <c r="M176" s="53"/>
      <c r="N176" s="42"/>
    </row>
    <row r="177" spans="1:14" ht="12.75" customHeight="1">
      <c r="A177" s="10" t="s">
        <v>272</v>
      </c>
      <c r="B177" s="13" t="s">
        <v>273</v>
      </c>
      <c r="C177" s="14">
        <f>SUM(C178:C185)</f>
        <v>533209</v>
      </c>
      <c r="D177" s="14">
        <f aca="true" t="shared" si="10" ref="D177:N177">SUM(D178:D185)</f>
        <v>531130</v>
      </c>
      <c r="E177" s="14">
        <f t="shared" si="10"/>
        <v>156745</v>
      </c>
      <c r="F177" s="14">
        <f t="shared" si="10"/>
        <v>0</v>
      </c>
      <c r="G177" s="14">
        <f t="shared" si="10"/>
        <v>76000</v>
      </c>
      <c r="H177" s="14">
        <f t="shared" si="10"/>
        <v>77880</v>
      </c>
      <c r="I177" s="14">
        <f t="shared" si="10"/>
        <v>0</v>
      </c>
      <c r="J177" s="14">
        <f>SUM(J178:J185)</f>
        <v>353636</v>
      </c>
      <c r="K177" s="14">
        <f>SUM(K178:K185)</f>
        <v>358034</v>
      </c>
      <c r="L177" s="14">
        <f t="shared" si="10"/>
        <v>948570</v>
      </c>
      <c r="M177" s="14">
        <f t="shared" si="10"/>
        <v>0</v>
      </c>
      <c r="N177" s="14">
        <f t="shared" si="10"/>
        <v>1178527</v>
      </c>
    </row>
    <row r="178" spans="1:14" ht="12.75" customHeight="1">
      <c r="A178" s="9" t="s">
        <v>274</v>
      </c>
      <c r="B178" s="12" t="s">
        <v>275</v>
      </c>
      <c r="C178" s="22"/>
      <c r="D178" s="25">
        <v>531130</v>
      </c>
      <c r="E178" s="22"/>
      <c r="F178" s="25"/>
      <c r="G178" s="22">
        <v>76000</v>
      </c>
      <c r="H178" s="25"/>
      <c r="I178" s="22"/>
      <c r="J178" s="25"/>
      <c r="K178" s="22"/>
      <c r="L178" s="25">
        <v>110000</v>
      </c>
      <c r="M178" s="53"/>
      <c r="N178" s="42">
        <v>489728</v>
      </c>
    </row>
    <row r="179" spans="1:14" ht="12.75" customHeight="1">
      <c r="A179" s="9" t="s">
        <v>276</v>
      </c>
      <c r="B179" s="12" t="s">
        <v>277</v>
      </c>
      <c r="C179" s="22">
        <v>485609</v>
      </c>
      <c r="D179" s="25"/>
      <c r="E179" s="22">
        <v>156745</v>
      </c>
      <c r="F179" s="25"/>
      <c r="G179" s="22"/>
      <c r="H179" s="25">
        <v>15000</v>
      </c>
      <c r="I179" s="22"/>
      <c r="J179" s="25"/>
      <c r="K179" s="22"/>
      <c r="L179" s="25">
        <v>190690</v>
      </c>
      <c r="M179" s="53"/>
      <c r="N179" s="42">
        <v>0</v>
      </c>
    </row>
    <row r="180" spans="1:14" ht="12.75" customHeight="1">
      <c r="A180" s="9" t="s">
        <v>278</v>
      </c>
      <c r="B180" s="12" t="s">
        <v>279</v>
      </c>
      <c r="C180" s="22"/>
      <c r="D180" s="25"/>
      <c r="E180" s="22"/>
      <c r="F180" s="25"/>
      <c r="G180" s="22"/>
      <c r="H180" s="25"/>
      <c r="I180" s="22"/>
      <c r="J180" s="25"/>
      <c r="K180" s="22"/>
      <c r="L180" s="25">
        <v>647880</v>
      </c>
      <c r="M180" s="53"/>
      <c r="N180" s="42"/>
    </row>
    <row r="181" spans="1:14" ht="12.75" customHeight="1">
      <c r="A181" s="9" t="s">
        <v>280</v>
      </c>
      <c r="B181" s="12" t="s">
        <v>281</v>
      </c>
      <c r="C181" s="22">
        <v>47600</v>
      </c>
      <c r="D181" s="25"/>
      <c r="E181" s="22"/>
      <c r="F181" s="25"/>
      <c r="G181" s="22"/>
      <c r="H181" s="25">
        <v>62880</v>
      </c>
      <c r="I181" s="22"/>
      <c r="J181" s="25">
        <v>159386</v>
      </c>
      <c r="K181" s="22"/>
      <c r="L181" s="25"/>
      <c r="M181" s="53"/>
      <c r="N181" s="42">
        <v>592737</v>
      </c>
    </row>
    <row r="182" spans="1:14" ht="12.75" customHeight="1">
      <c r="A182" s="9" t="s">
        <v>282</v>
      </c>
      <c r="B182" s="12" t="s">
        <v>283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3"/>
      <c r="N182" s="42"/>
    </row>
    <row r="183" spans="1:14" ht="12.75" customHeight="1">
      <c r="A183" s="9" t="s">
        <v>284</v>
      </c>
      <c r="B183" s="12" t="s">
        <v>285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3"/>
      <c r="N183" s="42"/>
    </row>
    <row r="184" spans="1:14" ht="12.75" customHeight="1">
      <c r="A184" s="9" t="s">
        <v>286</v>
      </c>
      <c r="B184" s="12" t="s">
        <v>287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3"/>
      <c r="N184" s="42">
        <v>35700</v>
      </c>
    </row>
    <row r="185" spans="1:14" ht="12.75" customHeight="1">
      <c r="A185" s="9" t="s">
        <v>288</v>
      </c>
      <c r="B185" s="12" t="s">
        <v>1</v>
      </c>
      <c r="C185" s="22"/>
      <c r="D185" s="25"/>
      <c r="E185" s="22"/>
      <c r="F185" s="25"/>
      <c r="G185" s="22"/>
      <c r="H185" s="25"/>
      <c r="I185" s="22"/>
      <c r="J185" s="25">
        <v>194250</v>
      </c>
      <c r="K185" s="22">
        <v>358034</v>
      </c>
      <c r="L185" s="25"/>
      <c r="M185" s="53"/>
      <c r="N185" s="42">
        <v>60362</v>
      </c>
    </row>
    <row r="186" spans="1:14" ht="12.75" customHeight="1">
      <c r="A186" s="10" t="s">
        <v>289</v>
      </c>
      <c r="B186" s="13" t="s">
        <v>290</v>
      </c>
      <c r="C186" s="14">
        <f>SUM(C187:C189)</f>
        <v>0</v>
      </c>
      <c r="D186" s="14">
        <f aca="true" t="shared" si="11" ref="D186:N186">SUM(D187:D189)</f>
        <v>0</v>
      </c>
      <c r="E186" s="14">
        <f t="shared" si="11"/>
        <v>0</v>
      </c>
      <c r="F186" s="14">
        <f t="shared" si="11"/>
        <v>0</v>
      </c>
      <c r="G186" s="14">
        <f t="shared" si="11"/>
        <v>0</v>
      </c>
      <c r="H186" s="14">
        <f t="shared" si="11"/>
        <v>268133</v>
      </c>
      <c r="I186" s="14">
        <f t="shared" si="11"/>
        <v>0</v>
      </c>
      <c r="J186" s="14">
        <f>SUM(J187:J189)</f>
        <v>0</v>
      </c>
      <c r="K186" s="14">
        <f t="shared" si="11"/>
        <v>0</v>
      </c>
      <c r="L186" s="14">
        <f t="shared" si="11"/>
        <v>0</v>
      </c>
      <c r="M186" s="14">
        <f t="shared" si="11"/>
        <v>0</v>
      </c>
      <c r="N186" s="14">
        <f t="shared" si="11"/>
        <v>0</v>
      </c>
    </row>
    <row r="187" spans="1:14" ht="12.75" customHeight="1">
      <c r="A187" s="9" t="s">
        <v>291</v>
      </c>
      <c r="B187" s="12" t="s">
        <v>292</v>
      </c>
      <c r="C187" s="22"/>
      <c r="D187" s="25"/>
      <c r="E187" s="22"/>
      <c r="F187" s="25"/>
      <c r="G187" s="22"/>
      <c r="H187" s="25">
        <v>268133</v>
      </c>
      <c r="I187" s="22"/>
      <c r="J187" s="25"/>
      <c r="K187" s="22"/>
      <c r="L187" s="25"/>
      <c r="M187" s="53"/>
      <c r="N187" s="42"/>
    </row>
    <row r="188" spans="1:14" ht="12.75" customHeight="1">
      <c r="A188" s="9" t="s">
        <v>293</v>
      </c>
      <c r="B188" s="12" t="s">
        <v>56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3"/>
      <c r="N188" s="42">
        <v>0</v>
      </c>
    </row>
    <row r="189" spans="1:14" ht="12.75" customHeight="1">
      <c r="A189" s="9" t="s">
        <v>294</v>
      </c>
      <c r="B189" s="12" t="s">
        <v>1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3"/>
      <c r="N189" s="42"/>
    </row>
    <row r="190" spans="1:14" ht="12.75" customHeight="1">
      <c r="A190" s="10" t="s">
        <v>295</v>
      </c>
      <c r="B190" s="13" t="s">
        <v>296</v>
      </c>
      <c r="C190" s="14">
        <f>SUM(C191:C201)</f>
        <v>333187</v>
      </c>
      <c r="D190" s="14">
        <f aca="true" t="shared" si="12" ref="D190:N190">SUM(D191:D201)</f>
        <v>35580</v>
      </c>
      <c r="E190" s="14">
        <f t="shared" si="12"/>
        <v>657153</v>
      </c>
      <c r="F190" s="14">
        <f t="shared" si="12"/>
        <v>0</v>
      </c>
      <c r="G190" s="14">
        <f t="shared" si="12"/>
        <v>0</v>
      </c>
      <c r="H190" s="14">
        <f t="shared" si="12"/>
        <v>130221</v>
      </c>
      <c r="I190" s="14">
        <f t="shared" si="12"/>
        <v>0</v>
      </c>
      <c r="J190" s="14">
        <v>0</v>
      </c>
      <c r="K190" s="14">
        <f>SUM(K191:K201)</f>
        <v>137100</v>
      </c>
      <c r="L190" s="14">
        <f t="shared" si="12"/>
        <v>1164795</v>
      </c>
      <c r="M190" s="14">
        <f t="shared" si="12"/>
        <v>36752</v>
      </c>
      <c r="N190" s="14">
        <f t="shared" si="12"/>
        <v>107710</v>
      </c>
    </row>
    <row r="191" spans="1:14" ht="12.75" customHeight="1">
      <c r="A191" s="9" t="s">
        <v>297</v>
      </c>
      <c r="B191" s="12" t="s">
        <v>57</v>
      </c>
      <c r="C191" s="22"/>
      <c r="D191" s="25"/>
      <c r="E191" s="22"/>
      <c r="F191" s="25"/>
      <c r="G191" s="22"/>
      <c r="H191" s="25"/>
      <c r="I191" s="22"/>
      <c r="J191" s="25"/>
      <c r="K191" s="22"/>
      <c r="L191" s="25"/>
      <c r="M191" s="53"/>
      <c r="N191" s="42"/>
    </row>
    <row r="192" spans="1:14" ht="12.75" customHeight="1">
      <c r="A192" s="9" t="s">
        <v>298</v>
      </c>
      <c r="B192" s="12" t="s">
        <v>58</v>
      </c>
      <c r="C192" s="22">
        <v>124587</v>
      </c>
      <c r="D192" s="25"/>
      <c r="E192" s="22">
        <v>141803</v>
      </c>
      <c r="F192" s="25"/>
      <c r="G192" s="22"/>
      <c r="H192" s="25">
        <v>130221</v>
      </c>
      <c r="I192" s="22"/>
      <c r="J192" s="25"/>
      <c r="K192" s="22"/>
      <c r="L192" s="25">
        <v>1164795</v>
      </c>
      <c r="M192" s="53"/>
      <c r="N192" s="42">
        <v>0</v>
      </c>
    </row>
    <row r="193" spans="1:14" ht="12.75" customHeight="1">
      <c r="A193" s="9" t="s">
        <v>299</v>
      </c>
      <c r="B193" s="12" t="s">
        <v>59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3"/>
      <c r="N193" s="42"/>
    </row>
    <row r="194" spans="1:14" ht="12.75" customHeight="1">
      <c r="A194" s="9" t="s">
        <v>300</v>
      </c>
      <c r="B194" s="12" t="s">
        <v>60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3"/>
      <c r="N194" s="42"/>
    </row>
    <row r="195" spans="1:14" ht="12.75" customHeight="1">
      <c r="A195" s="9" t="s">
        <v>301</v>
      </c>
      <c r="B195" s="12" t="s">
        <v>302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3"/>
      <c r="N195" s="42"/>
    </row>
    <row r="196" spans="1:14" ht="12.75" customHeight="1">
      <c r="A196" s="9" t="s">
        <v>303</v>
      </c>
      <c r="B196" s="12" t="s">
        <v>304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3"/>
      <c r="N196" s="42"/>
    </row>
    <row r="197" spans="1:14" ht="12.75" customHeight="1">
      <c r="A197" s="9" t="s">
        <v>305</v>
      </c>
      <c r="B197" s="12" t="s">
        <v>61</v>
      </c>
      <c r="C197" s="22">
        <v>208600</v>
      </c>
      <c r="D197" s="25">
        <v>35580</v>
      </c>
      <c r="E197" s="22">
        <v>515350</v>
      </c>
      <c r="F197" s="25"/>
      <c r="G197" s="22"/>
      <c r="H197" s="25"/>
      <c r="I197" s="22"/>
      <c r="J197" s="25"/>
      <c r="K197" s="22">
        <v>137100</v>
      </c>
      <c r="L197" s="25"/>
      <c r="M197" s="53">
        <v>36752</v>
      </c>
      <c r="N197" s="42">
        <v>1800</v>
      </c>
    </row>
    <row r="198" spans="1:14" ht="12.75" customHeight="1">
      <c r="A198" s="9" t="s">
        <v>306</v>
      </c>
      <c r="B198" s="12" t="s">
        <v>307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3"/>
      <c r="N198" s="42"/>
    </row>
    <row r="199" spans="1:14" ht="12.75" customHeight="1">
      <c r="A199" s="9" t="s">
        <v>308</v>
      </c>
      <c r="B199" s="12" t="s">
        <v>309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3"/>
      <c r="N199" s="42"/>
    </row>
    <row r="200" spans="1:14" ht="12.75" customHeight="1">
      <c r="A200" s="9" t="s">
        <v>310</v>
      </c>
      <c r="B200" s="12" t="s">
        <v>311</v>
      </c>
      <c r="C200" s="22"/>
      <c r="D200" s="25"/>
      <c r="E200" s="22"/>
      <c r="F200" s="25"/>
      <c r="G200" s="22"/>
      <c r="H200" s="25"/>
      <c r="I200" s="22"/>
      <c r="J200" s="25"/>
      <c r="K200" s="22"/>
      <c r="L200" s="25"/>
      <c r="M200" s="53"/>
      <c r="N200" s="42"/>
    </row>
    <row r="201" spans="1:14" ht="12.75" customHeight="1">
      <c r="A201" s="9" t="s">
        <v>312</v>
      </c>
      <c r="B201" s="12" t="s">
        <v>1</v>
      </c>
      <c r="C201" s="22"/>
      <c r="D201" s="25"/>
      <c r="E201" s="22"/>
      <c r="F201" s="25"/>
      <c r="G201" s="22"/>
      <c r="H201" s="25"/>
      <c r="I201" s="22"/>
      <c r="J201" s="25"/>
      <c r="K201" s="22"/>
      <c r="L201" s="25"/>
      <c r="M201" s="53"/>
      <c r="N201" s="42">
        <v>105910</v>
      </c>
    </row>
    <row r="202" spans="1:14" ht="12.75" customHeight="1">
      <c r="A202" s="10" t="s">
        <v>313</v>
      </c>
      <c r="B202" s="13" t="s">
        <v>314</v>
      </c>
      <c r="C202" s="14">
        <f>SUM(C203:C209)</f>
        <v>0</v>
      </c>
      <c r="D202" s="14">
        <f aca="true" t="shared" si="13" ref="D202:N202">SUM(D203:D209)</f>
        <v>0</v>
      </c>
      <c r="E202" s="14">
        <f t="shared" si="13"/>
        <v>0</v>
      </c>
      <c r="F202" s="14">
        <f t="shared" si="13"/>
        <v>100000</v>
      </c>
      <c r="G202" s="14">
        <f t="shared" si="13"/>
        <v>0</v>
      </c>
      <c r="H202" s="14">
        <f t="shared" si="13"/>
        <v>200000</v>
      </c>
      <c r="I202" s="14">
        <f t="shared" si="13"/>
        <v>0</v>
      </c>
      <c r="J202" s="14">
        <f>SUM(J203:J209)</f>
        <v>60028</v>
      </c>
      <c r="K202" s="14">
        <f t="shared" si="13"/>
        <v>0</v>
      </c>
      <c r="L202" s="14">
        <f t="shared" si="13"/>
        <v>0</v>
      </c>
      <c r="M202" s="14">
        <f t="shared" si="13"/>
        <v>0</v>
      </c>
      <c r="N202" s="14">
        <f t="shared" si="13"/>
        <v>400000</v>
      </c>
    </row>
    <row r="203" spans="1:14" ht="12.75" customHeight="1">
      <c r="A203" s="9" t="s">
        <v>315</v>
      </c>
      <c r="B203" s="12" t="s">
        <v>316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3"/>
      <c r="N203" s="42"/>
    </row>
    <row r="204" spans="1:14" ht="12.75" customHeight="1">
      <c r="A204" s="9" t="s">
        <v>317</v>
      </c>
      <c r="B204" s="12" t="s">
        <v>318</v>
      </c>
      <c r="C204" s="22"/>
      <c r="D204" s="25"/>
      <c r="E204" s="22"/>
      <c r="F204" s="25">
        <v>100000</v>
      </c>
      <c r="G204" s="22"/>
      <c r="H204" s="25">
        <v>200000</v>
      </c>
      <c r="I204" s="22"/>
      <c r="J204" s="25"/>
      <c r="K204" s="22"/>
      <c r="L204" s="25"/>
      <c r="M204" s="53"/>
      <c r="N204" s="42">
        <v>400000</v>
      </c>
    </row>
    <row r="205" spans="1:14" ht="12.75" customHeight="1">
      <c r="A205" s="9" t="s">
        <v>319</v>
      </c>
      <c r="B205" s="12" t="s">
        <v>320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3"/>
      <c r="N205" s="42"/>
    </row>
    <row r="206" spans="1:14" ht="12.75" customHeight="1">
      <c r="A206" s="9" t="s">
        <v>321</v>
      </c>
      <c r="B206" s="12" t="s">
        <v>322</v>
      </c>
      <c r="C206" s="22"/>
      <c r="D206" s="25"/>
      <c r="E206" s="22"/>
      <c r="F206" s="25"/>
      <c r="G206" s="22"/>
      <c r="H206" s="25"/>
      <c r="I206" s="22"/>
      <c r="J206" s="25"/>
      <c r="K206" s="22"/>
      <c r="L206" s="25"/>
      <c r="M206" s="53"/>
      <c r="N206" s="42"/>
    </row>
    <row r="207" spans="1:14" ht="12.75" customHeight="1">
      <c r="A207" s="9" t="s">
        <v>323</v>
      </c>
      <c r="B207" s="12" t="s">
        <v>62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3"/>
      <c r="N207" s="42"/>
    </row>
    <row r="208" spans="1:14" ht="12.75" customHeight="1">
      <c r="A208" s="9" t="s">
        <v>324</v>
      </c>
      <c r="B208" s="12" t="s">
        <v>325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3"/>
      <c r="N208" s="42"/>
    </row>
    <row r="209" spans="1:14" ht="12.75" customHeight="1">
      <c r="A209" s="9" t="s">
        <v>326</v>
      </c>
      <c r="B209" s="12" t="s">
        <v>1</v>
      </c>
      <c r="C209" s="22"/>
      <c r="D209" s="25"/>
      <c r="E209" s="22"/>
      <c r="F209" s="25"/>
      <c r="G209" s="22"/>
      <c r="H209" s="25"/>
      <c r="I209" s="22"/>
      <c r="J209" s="25">
        <v>60028</v>
      </c>
      <c r="K209" s="22"/>
      <c r="L209" s="25"/>
      <c r="M209" s="53"/>
      <c r="N209" s="42"/>
    </row>
    <row r="210" spans="1:14" ht="12.75" customHeight="1">
      <c r="A210" s="10" t="s">
        <v>327</v>
      </c>
      <c r="B210" s="13" t="s">
        <v>328</v>
      </c>
      <c r="C210" s="14">
        <f>C211</f>
        <v>0</v>
      </c>
      <c r="D210" s="14">
        <f aca="true" t="shared" si="14" ref="D210:N210">D211</f>
        <v>0</v>
      </c>
      <c r="E210" s="14">
        <f t="shared" si="14"/>
        <v>87799</v>
      </c>
      <c r="F210" s="14">
        <f t="shared" si="14"/>
        <v>0</v>
      </c>
      <c r="G210" s="14">
        <f t="shared" si="14"/>
        <v>0</v>
      </c>
      <c r="H210" s="14">
        <f t="shared" si="14"/>
        <v>0</v>
      </c>
      <c r="I210" s="14">
        <f t="shared" si="14"/>
        <v>0</v>
      </c>
      <c r="J210" s="14">
        <v>0</v>
      </c>
      <c r="K210" s="14">
        <f t="shared" si="14"/>
        <v>0</v>
      </c>
      <c r="L210" s="14">
        <f t="shared" si="14"/>
        <v>0</v>
      </c>
      <c r="M210" s="14">
        <f t="shared" si="14"/>
        <v>0</v>
      </c>
      <c r="N210" s="14">
        <f t="shared" si="14"/>
        <v>0</v>
      </c>
    </row>
    <row r="211" spans="1:14" ht="12.75" customHeight="1">
      <c r="A211" s="9" t="s">
        <v>329</v>
      </c>
      <c r="B211" s="12" t="s">
        <v>330</v>
      </c>
      <c r="C211" s="22"/>
      <c r="D211" s="25"/>
      <c r="E211" s="22">
        <v>87799</v>
      </c>
      <c r="F211" s="25"/>
      <c r="G211" s="22"/>
      <c r="H211" s="25"/>
      <c r="I211" s="22"/>
      <c r="J211" s="25"/>
      <c r="K211" s="22"/>
      <c r="L211" s="25"/>
      <c r="M211" s="53"/>
      <c r="N211" s="42">
        <v>0</v>
      </c>
    </row>
    <row r="212" spans="1:14" ht="12.75" customHeight="1">
      <c r="A212" s="10" t="s">
        <v>331</v>
      </c>
      <c r="B212" s="13" t="s">
        <v>332</v>
      </c>
      <c r="C212" s="14">
        <f>SUM(C213:C218)</f>
        <v>360000</v>
      </c>
      <c r="D212" s="14">
        <f aca="true" t="shared" si="15" ref="D212:N212">SUM(D213:D218)</f>
        <v>6081111</v>
      </c>
      <c r="E212" s="14">
        <f t="shared" si="15"/>
        <v>433326</v>
      </c>
      <c r="F212" s="14">
        <f t="shared" si="15"/>
        <v>0</v>
      </c>
      <c r="G212" s="14">
        <f t="shared" si="15"/>
        <v>0</v>
      </c>
      <c r="H212" s="14">
        <f t="shared" si="15"/>
        <v>0</v>
      </c>
      <c r="I212" s="14">
        <f t="shared" si="15"/>
        <v>666667</v>
      </c>
      <c r="J212" s="14">
        <f>SUM(J213:J218)</f>
        <v>0</v>
      </c>
      <c r="K212" s="14">
        <f>SUM(K213:K218)</f>
        <v>9601118</v>
      </c>
      <c r="L212" s="14">
        <f t="shared" si="15"/>
        <v>7068862</v>
      </c>
      <c r="M212" s="14">
        <f t="shared" si="15"/>
        <v>9686106</v>
      </c>
      <c r="N212" s="14">
        <f t="shared" si="15"/>
        <v>14303011</v>
      </c>
    </row>
    <row r="213" spans="1:14" ht="12.75" customHeight="1">
      <c r="A213" s="9" t="s">
        <v>333</v>
      </c>
      <c r="B213" s="12" t="s">
        <v>334</v>
      </c>
      <c r="C213" s="22"/>
      <c r="D213" s="25">
        <v>5970000</v>
      </c>
      <c r="E213" s="22">
        <v>433326</v>
      </c>
      <c r="F213" s="25"/>
      <c r="G213" s="22"/>
      <c r="H213" s="25"/>
      <c r="I213" s="22"/>
      <c r="J213" s="25"/>
      <c r="K213" s="22"/>
      <c r="L213" s="25"/>
      <c r="M213" s="53"/>
      <c r="N213" s="42"/>
    </row>
    <row r="214" spans="1:14" ht="12.75" customHeight="1">
      <c r="A214" s="9" t="s">
        <v>335</v>
      </c>
      <c r="B214" s="12" t="s">
        <v>63</v>
      </c>
      <c r="C214" s="22">
        <v>360000</v>
      </c>
      <c r="D214" s="25"/>
      <c r="E214" s="22"/>
      <c r="F214" s="25"/>
      <c r="G214" s="22"/>
      <c r="H214" s="25"/>
      <c r="I214" s="22"/>
      <c r="J214" s="25"/>
      <c r="K214" s="22"/>
      <c r="L214" s="25"/>
      <c r="M214" s="53"/>
      <c r="N214" s="42"/>
    </row>
    <row r="215" spans="1:14" ht="12.75" customHeight="1">
      <c r="A215" s="9" t="s">
        <v>336</v>
      </c>
      <c r="B215" s="12" t="s">
        <v>337</v>
      </c>
      <c r="C215" s="22"/>
      <c r="D215" s="25"/>
      <c r="E215" s="22"/>
      <c r="F215" s="25"/>
      <c r="G215" s="22"/>
      <c r="H215" s="25"/>
      <c r="I215" s="22"/>
      <c r="J215" s="25"/>
      <c r="K215" s="22"/>
      <c r="L215" s="25"/>
      <c r="M215" s="53"/>
      <c r="N215" s="42"/>
    </row>
    <row r="216" spans="1:14" ht="12.75" customHeight="1">
      <c r="A216" s="9" t="s">
        <v>338</v>
      </c>
      <c r="B216" s="12" t="s">
        <v>339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3"/>
      <c r="N216" s="42"/>
    </row>
    <row r="217" spans="1:14" ht="12.75" customHeight="1">
      <c r="A217" s="9" t="s">
        <v>340</v>
      </c>
      <c r="B217" s="12" t="s">
        <v>341</v>
      </c>
      <c r="C217" s="22"/>
      <c r="D217" s="25">
        <v>111111</v>
      </c>
      <c r="E217" s="22"/>
      <c r="F217" s="25"/>
      <c r="G217" s="22"/>
      <c r="H217" s="25"/>
      <c r="I217" s="22">
        <v>666667</v>
      </c>
      <c r="J217" s="25"/>
      <c r="K217" s="22"/>
      <c r="L217" s="25"/>
      <c r="M217" s="53">
        <v>744445</v>
      </c>
      <c r="N217" s="42"/>
    </row>
    <row r="218" spans="1:14" ht="12.75" customHeight="1">
      <c r="A218" s="9" t="s">
        <v>342</v>
      </c>
      <c r="B218" s="12" t="s">
        <v>1</v>
      </c>
      <c r="C218" s="22"/>
      <c r="D218" s="25"/>
      <c r="E218" s="22"/>
      <c r="F218" s="25"/>
      <c r="G218" s="22"/>
      <c r="H218" s="25"/>
      <c r="I218" s="22"/>
      <c r="J218" s="25"/>
      <c r="K218" s="22">
        <v>9601118</v>
      </c>
      <c r="L218" s="25">
        <v>7068862</v>
      </c>
      <c r="M218" s="53">
        <v>8941661</v>
      </c>
      <c r="N218" s="42">
        <v>14303011</v>
      </c>
    </row>
    <row r="219" spans="1:14" ht="12.75" customHeight="1">
      <c r="A219" s="10" t="s">
        <v>343</v>
      </c>
      <c r="B219" s="13" t="s">
        <v>344</v>
      </c>
      <c r="C219" s="14">
        <f>SUM(C220:C224)</f>
        <v>0</v>
      </c>
      <c r="D219" s="14">
        <f aca="true" t="shared" si="16" ref="D219:N219">SUM(D220:D224)</f>
        <v>0</v>
      </c>
      <c r="E219" s="14">
        <f t="shared" si="16"/>
        <v>49190</v>
      </c>
      <c r="F219" s="14">
        <f t="shared" si="16"/>
        <v>0</v>
      </c>
      <c r="G219" s="14">
        <f t="shared" si="16"/>
        <v>312070</v>
      </c>
      <c r="H219" s="14">
        <f t="shared" si="16"/>
        <v>246251</v>
      </c>
      <c r="I219" s="14">
        <f t="shared" si="16"/>
        <v>228393</v>
      </c>
      <c r="J219" s="14">
        <f>SUM(J220:J224)</f>
        <v>178095</v>
      </c>
      <c r="K219" s="14">
        <f t="shared" si="16"/>
        <v>212775</v>
      </c>
      <c r="L219" s="14">
        <f t="shared" si="16"/>
        <v>415018</v>
      </c>
      <c r="M219" s="14">
        <f t="shared" si="16"/>
        <v>0</v>
      </c>
      <c r="N219" s="14">
        <f t="shared" si="16"/>
        <v>99577</v>
      </c>
    </row>
    <row r="220" spans="1:14" ht="12.75" customHeight="1">
      <c r="A220" s="9" t="s">
        <v>345</v>
      </c>
      <c r="B220" s="12" t="s">
        <v>64</v>
      </c>
      <c r="C220" s="22"/>
      <c r="D220" s="25"/>
      <c r="E220" s="22">
        <v>49190</v>
      </c>
      <c r="F220" s="25"/>
      <c r="G220" s="22"/>
      <c r="H220" s="25"/>
      <c r="I220" s="22"/>
      <c r="J220" s="25"/>
      <c r="K220" s="22"/>
      <c r="L220" s="25">
        <v>48550</v>
      </c>
      <c r="M220" s="53"/>
      <c r="N220" s="42">
        <v>99577</v>
      </c>
    </row>
    <row r="221" spans="1:14" ht="12.75" customHeight="1">
      <c r="A221" s="9" t="s">
        <v>346</v>
      </c>
      <c r="B221" s="12" t="s">
        <v>347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3"/>
      <c r="N221" s="42"/>
    </row>
    <row r="222" spans="1:14" ht="12.75" customHeight="1">
      <c r="A222" s="9" t="s">
        <v>348</v>
      </c>
      <c r="B222" s="12" t="s">
        <v>349</v>
      </c>
      <c r="C222" s="22"/>
      <c r="D222" s="25"/>
      <c r="E222" s="22"/>
      <c r="F222" s="25"/>
      <c r="G222" s="22">
        <v>312070</v>
      </c>
      <c r="H222" s="25">
        <v>246251</v>
      </c>
      <c r="I222" s="22">
        <v>228393</v>
      </c>
      <c r="J222" s="25">
        <v>178095</v>
      </c>
      <c r="K222" s="22">
        <v>212775</v>
      </c>
      <c r="L222" s="25">
        <v>366468</v>
      </c>
      <c r="M222" s="53"/>
      <c r="N222" s="42"/>
    </row>
    <row r="223" spans="1:14" ht="12.75" customHeight="1">
      <c r="A223" s="9" t="s">
        <v>350</v>
      </c>
      <c r="B223" s="12" t="s">
        <v>351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3"/>
      <c r="N223" s="42"/>
    </row>
    <row r="224" spans="1:14" ht="12.75" customHeight="1">
      <c r="A224" s="9" t="s">
        <v>352</v>
      </c>
      <c r="B224" s="12" t="s">
        <v>1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3"/>
      <c r="N224" s="42"/>
    </row>
    <row r="225" spans="1:14" ht="12.75" customHeight="1">
      <c r="A225" s="10" t="s">
        <v>353</v>
      </c>
      <c r="B225" s="13" t="s">
        <v>354</v>
      </c>
      <c r="C225" s="14">
        <f>SUM(C226:C227)</f>
        <v>157366</v>
      </c>
      <c r="D225" s="14">
        <f aca="true" t="shared" si="17" ref="D225:N225">SUM(D226:D227)</f>
        <v>464783</v>
      </c>
      <c r="E225" s="14">
        <f t="shared" si="17"/>
        <v>0</v>
      </c>
      <c r="F225" s="14">
        <f t="shared" si="17"/>
        <v>203608</v>
      </c>
      <c r="G225" s="14">
        <f t="shared" si="17"/>
        <v>1234595</v>
      </c>
      <c r="H225" s="14">
        <f t="shared" si="17"/>
        <v>221602</v>
      </c>
      <c r="I225" s="14">
        <f t="shared" si="17"/>
        <v>515804</v>
      </c>
      <c r="J225" s="14">
        <f>SUM(J226:J227)</f>
        <v>961697</v>
      </c>
      <c r="K225" s="14">
        <f t="shared" si="17"/>
        <v>0</v>
      </c>
      <c r="L225" s="14">
        <f t="shared" si="17"/>
        <v>0</v>
      </c>
      <c r="M225" s="14">
        <f t="shared" si="17"/>
        <v>28000</v>
      </c>
      <c r="N225" s="14">
        <f t="shared" si="17"/>
        <v>112000</v>
      </c>
    </row>
    <row r="226" spans="1:14" ht="12.75" customHeight="1">
      <c r="A226" s="9" t="s">
        <v>355</v>
      </c>
      <c r="B226" s="12" t="s">
        <v>356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3"/>
      <c r="N226" s="42"/>
    </row>
    <row r="227" spans="1:14" ht="12.75" customHeight="1">
      <c r="A227" s="9" t="s">
        <v>357</v>
      </c>
      <c r="B227" s="12" t="s">
        <v>358</v>
      </c>
      <c r="C227" s="22">
        <v>157366</v>
      </c>
      <c r="D227" s="25">
        <v>464783</v>
      </c>
      <c r="E227" s="22"/>
      <c r="F227" s="25">
        <v>203608</v>
      </c>
      <c r="G227" s="22">
        <v>1234595</v>
      </c>
      <c r="H227" s="25">
        <v>221602</v>
      </c>
      <c r="I227" s="22">
        <v>515804</v>
      </c>
      <c r="J227" s="25">
        <v>961697</v>
      </c>
      <c r="K227" s="22"/>
      <c r="L227" s="25"/>
      <c r="M227" s="53">
        <v>28000</v>
      </c>
      <c r="N227" s="42">
        <v>112000</v>
      </c>
    </row>
    <row r="228" spans="1:14" ht="12.75" customHeight="1">
      <c r="A228" s="10" t="s">
        <v>359</v>
      </c>
      <c r="B228" s="13" t="s">
        <v>360</v>
      </c>
      <c r="C228" s="14">
        <f>SUM(C229:C251)</f>
        <v>71600</v>
      </c>
      <c r="D228" s="14">
        <f aca="true" t="shared" si="18" ref="D228:N228">SUM(D229:D251)</f>
        <v>0</v>
      </c>
      <c r="E228" s="14">
        <f t="shared" si="18"/>
        <v>0</v>
      </c>
      <c r="F228" s="14">
        <f t="shared" si="18"/>
        <v>0</v>
      </c>
      <c r="G228" s="14">
        <f t="shared" si="18"/>
        <v>0</v>
      </c>
      <c r="H228" s="14">
        <f t="shared" si="18"/>
        <v>0</v>
      </c>
      <c r="I228" s="14">
        <f t="shared" si="18"/>
        <v>0</v>
      </c>
      <c r="J228" s="14">
        <v>0</v>
      </c>
      <c r="K228" s="14">
        <f t="shared" si="18"/>
        <v>0</v>
      </c>
      <c r="L228" s="14">
        <f t="shared" si="18"/>
        <v>355810</v>
      </c>
      <c r="M228" s="14">
        <f t="shared" si="18"/>
        <v>0</v>
      </c>
      <c r="N228" s="14">
        <f t="shared" si="18"/>
        <v>0</v>
      </c>
    </row>
    <row r="229" spans="1:14" ht="12.75" customHeight="1">
      <c r="A229" s="9" t="s">
        <v>361</v>
      </c>
      <c r="B229" s="12" t="s">
        <v>362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3"/>
      <c r="N229" s="42"/>
    </row>
    <row r="230" spans="1:14" ht="12.75" customHeight="1">
      <c r="A230" s="9" t="s">
        <v>363</v>
      </c>
      <c r="B230" s="12" t="s">
        <v>364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3"/>
      <c r="N230" s="42"/>
    </row>
    <row r="231" spans="1:14" ht="12.75" customHeight="1">
      <c r="A231" s="9" t="s">
        <v>365</v>
      </c>
      <c r="B231" s="12" t="s">
        <v>366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3"/>
      <c r="N231" s="42"/>
    </row>
    <row r="232" spans="1:14" ht="12.75" customHeight="1">
      <c r="A232" s="9" t="s">
        <v>367</v>
      </c>
      <c r="B232" s="12" t="s">
        <v>368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3"/>
      <c r="N232" s="42"/>
    </row>
    <row r="233" spans="1:14" ht="12.75" customHeight="1">
      <c r="A233" s="9" t="s">
        <v>369</v>
      </c>
      <c r="B233" s="12" t="s">
        <v>370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3"/>
      <c r="N233" s="42"/>
    </row>
    <row r="234" spans="1:14" ht="12.75" customHeight="1">
      <c r="A234" s="9" t="s">
        <v>371</v>
      </c>
      <c r="B234" s="12" t="s">
        <v>65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3"/>
      <c r="N234" s="42"/>
    </row>
    <row r="235" spans="1:14" ht="12.75" customHeight="1">
      <c r="A235" s="9" t="s">
        <v>372</v>
      </c>
      <c r="B235" s="12" t="s">
        <v>66</v>
      </c>
      <c r="C235" s="22">
        <v>71600</v>
      </c>
      <c r="D235" s="25"/>
      <c r="E235" s="22"/>
      <c r="F235" s="25"/>
      <c r="G235" s="22"/>
      <c r="H235" s="25"/>
      <c r="I235" s="22"/>
      <c r="J235" s="25"/>
      <c r="K235" s="22"/>
      <c r="L235" s="25">
        <v>355810</v>
      </c>
      <c r="M235" s="53"/>
      <c r="N235" s="42"/>
    </row>
    <row r="236" spans="1:14" ht="12.75" customHeight="1">
      <c r="A236" s="9" t="s">
        <v>373</v>
      </c>
      <c r="B236" s="12" t="s">
        <v>374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3"/>
      <c r="N236" s="42"/>
    </row>
    <row r="237" spans="1:14" ht="12.75" customHeight="1">
      <c r="A237" s="9" t="s">
        <v>375</v>
      </c>
      <c r="B237" s="12" t="s">
        <v>376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3"/>
      <c r="N237" s="42"/>
    </row>
    <row r="238" spans="1:14" ht="12.75" customHeight="1">
      <c r="A238" s="9" t="s">
        <v>377</v>
      </c>
      <c r="B238" s="12" t="s">
        <v>378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3"/>
      <c r="N238" s="42"/>
    </row>
    <row r="239" spans="1:14" ht="12.75" customHeight="1">
      <c r="A239" s="9" t="s">
        <v>379</v>
      </c>
      <c r="B239" s="12" t="s">
        <v>380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3"/>
      <c r="N239" s="42"/>
    </row>
    <row r="240" spans="1:14" ht="12.75" customHeight="1">
      <c r="A240" s="9" t="s">
        <v>381</v>
      </c>
      <c r="B240" s="12" t="s">
        <v>382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3"/>
      <c r="N240" s="42"/>
    </row>
    <row r="241" spans="1:14" ht="12.75" customHeight="1">
      <c r="A241" s="9" t="s">
        <v>383</v>
      </c>
      <c r="B241" s="12" t="s">
        <v>384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3"/>
      <c r="N241" s="42"/>
    </row>
    <row r="242" spans="1:14" ht="12.75" customHeight="1">
      <c r="A242" s="9" t="s">
        <v>385</v>
      </c>
      <c r="B242" s="12" t="s">
        <v>386</v>
      </c>
      <c r="C242" s="22"/>
      <c r="D242" s="25"/>
      <c r="E242" s="22"/>
      <c r="F242" s="25"/>
      <c r="G242" s="22"/>
      <c r="H242" s="25"/>
      <c r="I242" s="22"/>
      <c r="J242" s="25"/>
      <c r="K242" s="22"/>
      <c r="L242" s="25"/>
      <c r="M242" s="53"/>
      <c r="N242" s="42"/>
    </row>
    <row r="243" spans="1:14" ht="12.75" customHeight="1">
      <c r="A243" s="9" t="s">
        <v>387</v>
      </c>
      <c r="B243" s="12" t="s">
        <v>388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3"/>
      <c r="N243" s="42"/>
    </row>
    <row r="244" spans="1:14" ht="12.75" customHeight="1">
      <c r="A244" s="9" t="s">
        <v>389</v>
      </c>
      <c r="B244" s="12" t="s">
        <v>67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3"/>
      <c r="N244" s="42"/>
    </row>
    <row r="245" spans="1:14" ht="12.75" customHeight="1">
      <c r="A245" s="9" t="s">
        <v>390</v>
      </c>
      <c r="B245" s="12" t="s">
        <v>391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3"/>
      <c r="N245" s="42"/>
    </row>
    <row r="246" spans="1:14" ht="12.75" customHeight="1">
      <c r="A246" s="9" t="s">
        <v>392</v>
      </c>
      <c r="B246" s="12" t="s">
        <v>393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3"/>
      <c r="N246" s="42"/>
    </row>
    <row r="247" spans="1:14" ht="12.75" customHeight="1">
      <c r="A247" s="9" t="s">
        <v>394</v>
      </c>
      <c r="B247" s="12" t="s">
        <v>376</v>
      </c>
      <c r="C247" s="22"/>
      <c r="D247" s="25"/>
      <c r="E247" s="22"/>
      <c r="F247" s="25"/>
      <c r="G247" s="22"/>
      <c r="H247" s="25"/>
      <c r="I247" s="22"/>
      <c r="J247" s="25"/>
      <c r="K247" s="22"/>
      <c r="L247" s="25"/>
      <c r="M247" s="53"/>
      <c r="N247" s="42"/>
    </row>
    <row r="248" spans="1:14" ht="12.75" customHeight="1">
      <c r="A248" s="9" t="s">
        <v>395</v>
      </c>
      <c r="B248" s="12" t="s">
        <v>396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3"/>
      <c r="N248" s="42"/>
    </row>
    <row r="249" spans="1:14" ht="12.75" customHeight="1">
      <c r="A249" s="9" t="s">
        <v>397</v>
      </c>
      <c r="B249" s="12" t="s">
        <v>398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3"/>
      <c r="N249" s="42"/>
    </row>
    <row r="250" spans="1:14" ht="12.75" customHeight="1">
      <c r="A250" s="9" t="s">
        <v>399</v>
      </c>
      <c r="B250" s="12" t="s">
        <v>400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3"/>
      <c r="N250" s="42"/>
    </row>
    <row r="251" spans="1:14" ht="12.75" customHeight="1">
      <c r="A251" s="9" t="s">
        <v>401</v>
      </c>
      <c r="B251" s="12" t="s">
        <v>402</v>
      </c>
      <c r="C251" s="22"/>
      <c r="D251" s="25"/>
      <c r="E251" s="22"/>
      <c r="F251" s="25"/>
      <c r="G251" s="22"/>
      <c r="H251" s="25"/>
      <c r="I251" s="22"/>
      <c r="J251" s="25"/>
      <c r="K251" s="22"/>
      <c r="L251" s="25"/>
      <c r="M251" s="53"/>
      <c r="N251" s="42"/>
    </row>
    <row r="252" spans="1:14" ht="12.75" customHeight="1">
      <c r="A252" s="10" t="s">
        <v>403</v>
      </c>
      <c r="B252" s="13" t="s">
        <v>404</v>
      </c>
      <c r="C252" s="14">
        <f>SUM(C253:C256)</f>
        <v>3782</v>
      </c>
      <c r="D252" s="14">
        <f aca="true" t="shared" si="19" ref="D252:N252">SUM(D253:D256)</f>
        <v>418163</v>
      </c>
      <c r="E252" s="14">
        <f t="shared" si="19"/>
        <v>0</v>
      </c>
      <c r="F252" s="14">
        <f t="shared" si="19"/>
        <v>0</v>
      </c>
      <c r="G252" s="14">
        <f t="shared" si="19"/>
        <v>0</v>
      </c>
      <c r="H252" s="14">
        <f t="shared" si="19"/>
        <v>2970000</v>
      </c>
      <c r="I252" s="14">
        <f t="shared" si="19"/>
        <v>0</v>
      </c>
      <c r="J252" s="14">
        <v>0</v>
      </c>
      <c r="K252" s="14">
        <f t="shared" si="19"/>
        <v>0</v>
      </c>
      <c r="L252" s="14">
        <f t="shared" si="19"/>
        <v>387504</v>
      </c>
      <c r="M252" s="14">
        <f t="shared" si="19"/>
        <v>907505</v>
      </c>
      <c r="N252" s="14">
        <f t="shared" si="19"/>
        <v>0</v>
      </c>
    </row>
    <row r="253" spans="1:14" ht="12.75" customHeight="1">
      <c r="A253" s="9" t="s">
        <v>405</v>
      </c>
      <c r="B253" s="12" t="s">
        <v>406</v>
      </c>
      <c r="C253" s="22">
        <v>3782</v>
      </c>
      <c r="D253" s="25">
        <v>418163</v>
      </c>
      <c r="E253" s="22"/>
      <c r="F253" s="25"/>
      <c r="G253" s="22"/>
      <c r="H253" s="25">
        <v>2970000</v>
      </c>
      <c r="I253" s="22"/>
      <c r="J253" s="25"/>
      <c r="K253" s="22"/>
      <c r="L253" s="25">
        <v>387504</v>
      </c>
      <c r="M253" s="53">
        <v>907505</v>
      </c>
      <c r="N253" s="42"/>
    </row>
    <row r="254" spans="1:14" ht="12.75" customHeight="1">
      <c r="A254" s="9" t="s">
        <v>407</v>
      </c>
      <c r="B254" s="12" t="s">
        <v>406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3"/>
      <c r="N254" s="42"/>
    </row>
    <row r="255" spans="1:14" ht="12.75" customHeight="1">
      <c r="A255" s="9" t="s">
        <v>408</v>
      </c>
      <c r="B255" s="12" t="s">
        <v>409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3"/>
      <c r="N255" s="42"/>
    </row>
    <row r="256" spans="1:14" ht="12.75" customHeight="1">
      <c r="A256" s="9" t="s">
        <v>410</v>
      </c>
      <c r="B256" s="12" t="s">
        <v>411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3"/>
      <c r="N256" s="42"/>
    </row>
    <row r="257" spans="1:14" ht="12.75" customHeight="1">
      <c r="A257" s="10" t="s">
        <v>412</v>
      </c>
      <c r="B257" s="13" t="s">
        <v>413</v>
      </c>
      <c r="C257" s="14">
        <f>SUM(C258:C272)</f>
        <v>216205</v>
      </c>
      <c r="D257" s="14">
        <f aca="true" t="shared" si="20" ref="D257:N257">SUM(D258:D272)</f>
        <v>755950</v>
      </c>
      <c r="E257" s="14">
        <f t="shared" si="20"/>
        <v>0</v>
      </c>
      <c r="F257" s="14">
        <f t="shared" si="20"/>
        <v>0</v>
      </c>
      <c r="G257" s="14">
        <f t="shared" si="20"/>
        <v>0</v>
      </c>
      <c r="H257" s="14">
        <f t="shared" si="20"/>
        <v>522883</v>
      </c>
      <c r="I257" s="14">
        <f t="shared" si="20"/>
        <v>0</v>
      </c>
      <c r="J257" s="14">
        <v>0</v>
      </c>
      <c r="K257" s="14">
        <f>SUM(K258:K272)</f>
        <v>142800</v>
      </c>
      <c r="L257" s="14">
        <f t="shared" si="20"/>
        <v>593810</v>
      </c>
      <c r="M257" s="14">
        <f t="shared" si="20"/>
        <v>0</v>
      </c>
      <c r="N257" s="14">
        <f t="shared" si="20"/>
        <v>584979</v>
      </c>
    </row>
    <row r="258" spans="1:14" ht="12.75" customHeight="1">
      <c r="A258" s="9" t="s">
        <v>414</v>
      </c>
      <c r="B258" s="12" t="s">
        <v>415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3"/>
      <c r="N258" s="42"/>
    </row>
    <row r="259" spans="1:14" ht="12.75" customHeight="1">
      <c r="A259" s="9" t="s">
        <v>416</v>
      </c>
      <c r="B259" s="12" t="s">
        <v>417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3"/>
      <c r="N259" s="42"/>
    </row>
    <row r="260" spans="1:14" ht="12.75" customHeight="1">
      <c r="A260" s="9" t="s">
        <v>418</v>
      </c>
      <c r="B260" s="12" t="s">
        <v>419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3"/>
      <c r="N260" s="42"/>
    </row>
    <row r="261" spans="1:14" ht="12.75" customHeight="1">
      <c r="A261" s="9" t="s">
        <v>420</v>
      </c>
      <c r="B261" s="12" t="s">
        <v>421</v>
      </c>
      <c r="C261" s="22"/>
      <c r="D261" s="25"/>
      <c r="E261" s="22"/>
      <c r="F261" s="25"/>
      <c r="G261" s="22"/>
      <c r="H261" s="25">
        <v>392000</v>
      </c>
      <c r="I261" s="22"/>
      <c r="J261" s="25"/>
      <c r="K261" s="22">
        <v>142800</v>
      </c>
      <c r="L261" s="25"/>
      <c r="M261" s="53"/>
      <c r="N261" s="42"/>
    </row>
    <row r="262" spans="1:14" ht="12.75" customHeight="1">
      <c r="A262" s="9" t="s">
        <v>422</v>
      </c>
      <c r="B262" s="12" t="s">
        <v>423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3"/>
      <c r="N262" s="42">
        <v>0</v>
      </c>
    </row>
    <row r="263" spans="1:14" ht="12.75" customHeight="1">
      <c r="A263" s="9" t="s">
        <v>424</v>
      </c>
      <c r="B263" s="12" t="s">
        <v>425</v>
      </c>
      <c r="C263" s="22"/>
      <c r="D263" s="25">
        <v>92166</v>
      </c>
      <c r="E263" s="22"/>
      <c r="F263" s="25"/>
      <c r="G263" s="22"/>
      <c r="H263" s="25">
        <v>130883</v>
      </c>
      <c r="I263" s="22"/>
      <c r="J263" s="25"/>
      <c r="K263" s="22"/>
      <c r="L263" s="25">
        <v>593810</v>
      </c>
      <c r="M263" s="53"/>
      <c r="N263" s="42"/>
    </row>
    <row r="264" spans="1:14" ht="12.75" customHeight="1">
      <c r="A264" s="9" t="s">
        <v>426</v>
      </c>
      <c r="B264" s="12" t="s">
        <v>427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3"/>
      <c r="N264" s="42"/>
    </row>
    <row r="265" spans="1:14" ht="12.75" customHeight="1">
      <c r="A265" s="9" t="s">
        <v>428</v>
      </c>
      <c r="B265" s="12" t="s">
        <v>2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3"/>
      <c r="N265" s="42"/>
    </row>
    <row r="266" spans="1:14" ht="12.75" customHeight="1">
      <c r="A266" s="9" t="s">
        <v>429</v>
      </c>
      <c r="B266" s="12" t="s">
        <v>430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3"/>
      <c r="N266" s="42"/>
    </row>
    <row r="267" spans="1:14" ht="12.75" customHeight="1">
      <c r="A267" s="9" t="s">
        <v>431</v>
      </c>
      <c r="B267" s="12" t="s">
        <v>432</v>
      </c>
      <c r="C267" s="22">
        <v>216205</v>
      </c>
      <c r="D267" s="25">
        <v>663784</v>
      </c>
      <c r="E267" s="22"/>
      <c r="F267" s="25"/>
      <c r="G267" s="22"/>
      <c r="H267" s="25"/>
      <c r="I267" s="22"/>
      <c r="J267" s="25"/>
      <c r="K267" s="22"/>
      <c r="L267" s="25"/>
      <c r="M267" s="53"/>
      <c r="N267" s="42">
        <v>584979</v>
      </c>
    </row>
    <row r="268" spans="1:14" ht="12.75" customHeight="1">
      <c r="A268" s="9" t="s">
        <v>433</v>
      </c>
      <c r="B268" s="12" t="s">
        <v>434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3"/>
      <c r="N268" s="42"/>
    </row>
    <row r="269" spans="1:14" ht="12.75" customHeight="1">
      <c r="A269" s="9" t="s">
        <v>435</v>
      </c>
      <c r="B269" s="12" t="s">
        <v>436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3"/>
      <c r="N269" s="42"/>
    </row>
    <row r="270" spans="1:14" ht="12.75" customHeight="1">
      <c r="A270" s="9" t="s">
        <v>437</v>
      </c>
      <c r="B270" s="12" t="s">
        <v>438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3"/>
      <c r="N270" s="42"/>
    </row>
    <row r="271" spans="1:14" ht="12.75" customHeight="1">
      <c r="A271" s="9" t="s">
        <v>439</v>
      </c>
      <c r="B271" s="12" t="s">
        <v>440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3"/>
      <c r="N271" s="42"/>
    </row>
    <row r="272" spans="1:14" ht="12.75" customHeight="1">
      <c r="A272" s="9" t="s">
        <v>441</v>
      </c>
      <c r="B272" s="12" t="s">
        <v>442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3"/>
      <c r="N272" s="42"/>
    </row>
    <row r="273" spans="1:14" ht="12.75" customHeight="1">
      <c r="A273" s="10" t="s">
        <v>443</v>
      </c>
      <c r="B273" s="13" t="s">
        <v>444</v>
      </c>
      <c r="C273" s="14">
        <f>SUM(C274:C292)</f>
        <v>0</v>
      </c>
      <c r="D273" s="14">
        <f aca="true" t="shared" si="21" ref="D273:N273">SUM(D274:D292)</f>
        <v>0</v>
      </c>
      <c r="E273" s="14">
        <f t="shared" si="21"/>
        <v>0</v>
      </c>
      <c r="F273" s="14">
        <f t="shared" si="21"/>
        <v>0</v>
      </c>
      <c r="G273" s="14">
        <f t="shared" si="21"/>
        <v>0</v>
      </c>
      <c r="H273" s="14">
        <f t="shared" si="21"/>
        <v>0</v>
      </c>
      <c r="I273" s="14">
        <f t="shared" si="21"/>
        <v>0</v>
      </c>
      <c r="J273" s="14">
        <v>0</v>
      </c>
      <c r="K273" s="14">
        <f t="shared" si="21"/>
        <v>0</v>
      </c>
      <c r="L273" s="14">
        <f t="shared" si="21"/>
        <v>0</v>
      </c>
      <c r="M273" s="14">
        <f t="shared" si="21"/>
        <v>0</v>
      </c>
      <c r="N273" s="14">
        <f t="shared" si="21"/>
        <v>0</v>
      </c>
    </row>
    <row r="274" spans="1:14" ht="12.75" customHeight="1">
      <c r="A274" s="9" t="s">
        <v>445</v>
      </c>
      <c r="B274" s="12" t="s">
        <v>446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3"/>
      <c r="N274" s="42"/>
    </row>
    <row r="275" spans="1:14" ht="12.75" customHeight="1">
      <c r="A275" s="9" t="s">
        <v>447</v>
      </c>
      <c r="B275" s="12" t="s">
        <v>448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3"/>
      <c r="N275" s="42"/>
    </row>
    <row r="276" spans="1:14" ht="12.75" customHeight="1">
      <c r="A276" s="9" t="s">
        <v>449</v>
      </c>
      <c r="B276" s="12" t="s">
        <v>450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3"/>
      <c r="N276" s="42"/>
    </row>
    <row r="277" spans="1:14" ht="12.75" customHeight="1">
      <c r="A277" s="9" t="s">
        <v>451</v>
      </c>
      <c r="B277" s="12" t="s">
        <v>452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3"/>
      <c r="N277" s="42"/>
    </row>
    <row r="278" spans="1:14" ht="12.75" customHeight="1">
      <c r="A278" s="9" t="s">
        <v>453</v>
      </c>
      <c r="B278" s="12" t="s">
        <v>454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3"/>
      <c r="N278" s="42"/>
    </row>
    <row r="279" spans="1:14" ht="12.75" customHeight="1">
      <c r="A279" s="9" t="s">
        <v>455</v>
      </c>
      <c r="B279" s="12" t="s">
        <v>456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3"/>
      <c r="N279" s="42"/>
    </row>
    <row r="280" spans="1:14" ht="12.75" customHeight="1">
      <c r="A280" s="9" t="s">
        <v>457</v>
      </c>
      <c r="B280" s="12" t="s">
        <v>448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3"/>
      <c r="N280" s="42"/>
    </row>
    <row r="281" spans="1:14" ht="12.75" customHeight="1">
      <c r="A281" s="9" t="s">
        <v>458</v>
      </c>
      <c r="B281" s="12" t="s">
        <v>450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3"/>
      <c r="N281" s="42"/>
    </row>
    <row r="282" spans="1:14" ht="12.75" customHeight="1">
      <c r="A282" s="9" t="s">
        <v>459</v>
      </c>
      <c r="B282" s="12" t="s">
        <v>415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3"/>
      <c r="N282" s="42"/>
    </row>
    <row r="283" spans="1:14" ht="12.75" customHeight="1">
      <c r="A283" s="9" t="s">
        <v>460</v>
      </c>
      <c r="B283" s="12" t="s">
        <v>68</v>
      </c>
      <c r="C283" s="22"/>
      <c r="D283" s="25"/>
      <c r="E283" s="22"/>
      <c r="F283" s="25"/>
      <c r="G283" s="22"/>
      <c r="H283" s="25"/>
      <c r="I283" s="22"/>
      <c r="J283" s="25"/>
      <c r="K283" s="22"/>
      <c r="L283" s="25"/>
      <c r="M283" s="53"/>
      <c r="N283" s="42"/>
    </row>
    <row r="284" spans="1:14" ht="12.75" customHeight="1">
      <c r="A284" s="9" t="s">
        <v>461</v>
      </c>
      <c r="B284" s="12" t="s">
        <v>462</v>
      </c>
      <c r="C284" s="22"/>
      <c r="D284" s="25"/>
      <c r="E284" s="22"/>
      <c r="F284" s="25"/>
      <c r="G284" s="22"/>
      <c r="H284" s="25"/>
      <c r="I284" s="22"/>
      <c r="J284" s="25"/>
      <c r="K284" s="22"/>
      <c r="L284" s="25"/>
      <c r="M284" s="53"/>
      <c r="N284" s="42"/>
    </row>
    <row r="285" spans="1:14" ht="12.75" customHeight="1">
      <c r="A285" s="9" t="s">
        <v>463</v>
      </c>
      <c r="B285" s="12" t="s">
        <v>464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3"/>
      <c r="N285" s="42"/>
    </row>
    <row r="286" spans="1:14" ht="12.75" customHeight="1">
      <c r="A286" s="9" t="s">
        <v>465</v>
      </c>
      <c r="B286" s="12" t="s">
        <v>419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3"/>
      <c r="N286" s="42"/>
    </row>
    <row r="287" spans="1:14" ht="12.75" customHeight="1">
      <c r="A287" s="9" t="s">
        <v>466</v>
      </c>
      <c r="B287" s="12" t="s">
        <v>467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3"/>
      <c r="N287" s="42"/>
    </row>
    <row r="288" spans="1:14" ht="12.75" customHeight="1">
      <c r="A288" s="9" t="s">
        <v>468</v>
      </c>
      <c r="B288" s="12" t="s">
        <v>469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3"/>
      <c r="N288" s="42"/>
    </row>
    <row r="289" spans="1:14" ht="12.75" customHeight="1">
      <c r="A289" s="9" t="s">
        <v>470</v>
      </c>
      <c r="B289" s="12" t="s">
        <v>471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3"/>
      <c r="N289" s="42"/>
    </row>
    <row r="290" spans="1:14" ht="12.75" customHeight="1">
      <c r="A290" s="9" t="s">
        <v>472</v>
      </c>
      <c r="B290" s="12" t="s">
        <v>448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3"/>
      <c r="N290" s="42"/>
    </row>
    <row r="291" spans="1:14" ht="12.75" customHeight="1">
      <c r="A291" s="9" t="s">
        <v>473</v>
      </c>
      <c r="B291" s="12" t="s">
        <v>450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3"/>
      <c r="N291" s="42"/>
    </row>
    <row r="292" spans="1:14" ht="12.75" customHeight="1">
      <c r="A292" s="9" t="s">
        <v>474</v>
      </c>
      <c r="B292" s="12" t="s">
        <v>475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3"/>
      <c r="N292" s="42"/>
    </row>
    <row r="293" spans="1:14" ht="12.75" customHeight="1">
      <c r="A293" s="10" t="s">
        <v>476</v>
      </c>
      <c r="B293" s="13" t="s">
        <v>477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43"/>
      <c r="N293" s="43"/>
    </row>
    <row r="294" spans="1:14" ht="12.75" customHeight="1">
      <c r="A294" s="10" t="s">
        <v>478</v>
      </c>
      <c r="B294" s="13" t="s">
        <v>479</v>
      </c>
      <c r="C294" s="14">
        <f>SUM(C295:C302)</f>
        <v>0</v>
      </c>
      <c r="D294" s="14">
        <f aca="true" t="shared" si="22" ref="D294:N294">SUM(D295:D302)</f>
        <v>0</v>
      </c>
      <c r="E294" s="14">
        <f t="shared" si="22"/>
        <v>0</v>
      </c>
      <c r="F294" s="14">
        <f t="shared" si="22"/>
        <v>0</v>
      </c>
      <c r="G294" s="14">
        <f t="shared" si="22"/>
        <v>0</v>
      </c>
      <c r="H294" s="14">
        <f t="shared" si="22"/>
        <v>0</v>
      </c>
      <c r="I294" s="14">
        <f t="shared" si="22"/>
        <v>0</v>
      </c>
      <c r="J294" s="14">
        <v>0</v>
      </c>
      <c r="K294" s="14">
        <f t="shared" si="22"/>
        <v>0</v>
      </c>
      <c r="L294" s="14">
        <f t="shared" si="22"/>
        <v>0</v>
      </c>
      <c r="M294" s="14">
        <f t="shared" si="22"/>
        <v>0</v>
      </c>
      <c r="N294" s="14">
        <f t="shared" si="22"/>
        <v>0</v>
      </c>
    </row>
    <row r="295" spans="1:14" ht="12.75" customHeight="1">
      <c r="A295" s="9" t="s">
        <v>480</v>
      </c>
      <c r="B295" s="12" t="s">
        <v>362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3"/>
      <c r="N295" s="42"/>
    </row>
    <row r="296" spans="1:14" ht="12.75" customHeight="1">
      <c r="A296" s="9" t="s">
        <v>481</v>
      </c>
      <c r="B296" s="12" t="s">
        <v>376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3"/>
      <c r="N296" s="42"/>
    </row>
    <row r="297" spans="1:14" ht="12.75" customHeight="1">
      <c r="A297" s="9" t="s">
        <v>482</v>
      </c>
      <c r="B297" s="12" t="s">
        <v>483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3"/>
      <c r="N297" s="42"/>
    </row>
    <row r="298" spans="1:14" ht="12.75" customHeight="1">
      <c r="A298" s="9" t="s">
        <v>484</v>
      </c>
      <c r="B298" s="12" t="s">
        <v>485</v>
      </c>
      <c r="C298" s="22"/>
      <c r="D298" s="25"/>
      <c r="E298" s="22"/>
      <c r="F298" s="25"/>
      <c r="G298" s="22"/>
      <c r="H298" s="25"/>
      <c r="I298" s="22"/>
      <c r="J298" s="25"/>
      <c r="K298" s="22"/>
      <c r="L298" s="25"/>
      <c r="M298" s="53"/>
      <c r="N298" s="42"/>
    </row>
    <row r="299" spans="1:14" ht="12.75" customHeight="1">
      <c r="A299" s="9" t="s">
        <v>486</v>
      </c>
      <c r="B299" s="12" t="s">
        <v>487</v>
      </c>
      <c r="C299" s="22"/>
      <c r="D299" s="25"/>
      <c r="E299" s="22"/>
      <c r="F299" s="25"/>
      <c r="G299" s="22"/>
      <c r="H299" s="25"/>
      <c r="I299" s="22"/>
      <c r="J299" s="25"/>
      <c r="K299" s="22"/>
      <c r="L299" s="25"/>
      <c r="M299" s="53"/>
      <c r="N299" s="42"/>
    </row>
    <row r="300" spans="1:14" ht="12.75" customHeight="1">
      <c r="A300" s="9" t="s">
        <v>488</v>
      </c>
      <c r="B300" s="12" t="s">
        <v>489</v>
      </c>
      <c r="C300" s="22"/>
      <c r="D300" s="25"/>
      <c r="E300" s="22"/>
      <c r="F300" s="25"/>
      <c r="G300" s="22"/>
      <c r="H300" s="25"/>
      <c r="I300" s="22"/>
      <c r="J300" s="25"/>
      <c r="K300" s="22"/>
      <c r="L300" s="25"/>
      <c r="M300" s="53"/>
      <c r="N300" s="42"/>
    </row>
    <row r="301" spans="1:14" ht="12.75" customHeight="1">
      <c r="A301" s="9" t="s">
        <v>490</v>
      </c>
      <c r="B301" s="12" t="s">
        <v>491</v>
      </c>
      <c r="C301" s="22"/>
      <c r="D301" s="25"/>
      <c r="E301" s="22"/>
      <c r="F301" s="25"/>
      <c r="G301" s="22"/>
      <c r="H301" s="25"/>
      <c r="I301" s="22"/>
      <c r="J301" s="25"/>
      <c r="K301" s="22"/>
      <c r="L301" s="25"/>
      <c r="M301" s="53"/>
      <c r="N301" s="42"/>
    </row>
    <row r="302" spans="1:14" ht="12.75" customHeight="1">
      <c r="A302" s="9" t="s">
        <v>492</v>
      </c>
      <c r="B302" s="12" t="s">
        <v>376</v>
      </c>
      <c r="C302" s="22"/>
      <c r="D302" s="25"/>
      <c r="E302" s="22"/>
      <c r="F302" s="25"/>
      <c r="G302" s="22"/>
      <c r="H302" s="25"/>
      <c r="I302" s="22"/>
      <c r="J302" s="25"/>
      <c r="K302" s="22"/>
      <c r="L302" s="25"/>
      <c r="M302" s="53"/>
      <c r="N302" s="42"/>
    </row>
    <row r="303" spans="1:14" ht="12.75" customHeight="1">
      <c r="A303" s="10" t="s">
        <v>493</v>
      </c>
      <c r="B303" s="13" t="s">
        <v>494</v>
      </c>
      <c r="C303" s="14">
        <f>SUM(C304:C307)</f>
        <v>0</v>
      </c>
      <c r="D303" s="14">
        <f aca="true" t="shared" si="23" ref="D303:N303">SUM(D304:D307)</f>
        <v>0</v>
      </c>
      <c r="E303" s="14">
        <f t="shared" si="23"/>
        <v>0</v>
      </c>
      <c r="F303" s="14">
        <f t="shared" si="23"/>
        <v>0</v>
      </c>
      <c r="G303" s="14">
        <f t="shared" si="23"/>
        <v>0</v>
      </c>
      <c r="H303" s="14">
        <f t="shared" si="23"/>
        <v>0</v>
      </c>
      <c r="I303" s="14">
        <f t="shared" si="23"/>
        <v>0</v>
      </c>
      <c r="J303" s="14">
        <v>0</v>
      </c>
      <c r="K303" s="14">
        <f t="shared" si="23"/>
        <v>0</v>
      </c>
      <c r="L303" s="14">
        <f t="shared" si="23"/>
        <v>0</v>
      </c>
      <c r="M303" s="14">
        <f t="shared" si="23"/>
        <v>0</v>
      </c>
      <c r="N303" s="14">
        <f t="shared" si="23"/>
        <v>0</v>
      </c>
    </row>
    <row r="304" spans="1:14" ht="12.75" customHeight="1">
      <c r="A304" s="9" t="s">
        <v>495</v>
      </c>
      <c r="B304" s="12" t="s">
        <v>496</v>
      </c>
      <c r="C304" s="22"/>
      <c r="D304" s="25"/>
      <c r="E304" s="22"/>
      <c r="F304" s="25"/>
      <c r="G304" s="22"/>
      <c r="H304" s="25"/>
      <c r="I304" s="22"/>
      <c r="J304" s="25"/>
      <c r="K304" s="22"/>
      <c r="L304" s="25"/>
      <c r="M304" s="53"/>
      <c r="N304" s="42"/>
    </row>
    <row r="305" spans="1:14" ht="12.75" customHeight="1">
      <c r="A305" s="9" t="s">
        <v>497</v>
      </c>
      <c r="B305" s="12" t="s">
        <v>498</v>
      </c>
      <c r="C305" s="22"/>
      <c r="D305" s="25"/>
      <c r="E305" s="22"/>
      <c r="F305" s="25"/>
      <c r="G305" s="22"/>
      <c r="H305" s="25"/>
      <c r="I305" s="22"/>
      <c r="J305" s="25"/>
      <c r="K305" s="22"/>
      <c r="L305" s="25"/>
      <c r="M305" s="53"/>
      <c r="N305" s="42"/>
    </row>
    <row r="306" spans="1:14" ht="12.75" customHeight="1">
      <c r="A306" s="9" t="s">
        <v>499</v>
      </c>
      <c r="B306" s="12" t="s">
        <v>500</v>
      </c>
      <c r="C306" s="22"/>
      <c r="D306" s="25"/>
      <c r="E306" s="22"/>
      <c r="F306" s="25"/>
      <c r="G306" s="22"/>
      <c r="H306" s="25"/>
      <c r="I306" s="22"/>
      <c r="J306" s="25"/>
      <c r="K306" s="22"/>
      <c r="L306" s="25"/>
      <c r="M306" s="53"/>
      <c r="N306" s="42"/>
    </row>
    <row r="307" spans="1:14" ht="12.75" customHeight="1">
      <c r="A307" s="9" t="s">
        <v>501</v>
      </c>
      <c r="B307" s="12" t="s">
        <v>502</v>
      </c>
      <c r="C307" s="22"/>
      <c r="D307" s="25"/>
      <c r="E307" s="22"/>
      <c r="F307" s="25"/>
      <c r="G307" s="22"/>
      <c r="H307" s="25"/>
      <c r="I307" s="22"/>
      <c r="J307" s="25"/>
      <c r="K307" s="22"/>
      <c r="L307" s="25"/>
      <c r="M307" s="53"/>
      <c r="N307" s="42"/>
    </row>
    <row r="308" spans="1:14" ht="12.75" customHeight="1">
      <c r="A308" s="59"/>
      <c r="B308" s="28" t="s">
        <v>503</v>
      </c>
      <c r="C308" s="54">
        <f>C6+C8+C13+C18+C20+C21+C30+C31+C35+C36+C38+C39+C41+C44+C48+C50+C55+C58+C66+C71+C73+C77+C83+C95+C97+C98+C101+C105+C117+C124+C125+C126+C127+C128+C129+C135+C138+C151+C152+C157+C159+C160+C168+C169+C171+C172+C173+C179+C181+C192+C197+C214+C227+C235+C253+C267</f>
        <v>124847060</v>
      </c>
      <c r="D308" s="54">
        <f>D6+D8+D13+D18+D20+D21+D30+D31+D35+D36+D38+D39+D41+D44+D55+D58+D71+D73+D77+D83+D95+D97+D98+D101+D124+D125+D126+D128+D129+D135+D142+D151+D168+D169+D172+D173+D174+D178+D197+D213+D217+D227+D253+D263+D267</f>
        <v>99383452</v>
      </c>
      <c r="E308" s="54">
        <f>E6+E8+E13+E18+E20+E21+E30+E31+E35+E36+E38+E39+E41+E44+E55+E64+E71+E73+E77+E83+E95+E97+E98+E101+E115+E124+E125+E126+E127+E128+E129+E135+E142+E168+E169+E171+E172+E173+E174+E179+E192+E197+E211+E213+E220</f>
        <v>93775076</v>
      </c>
      <c r="F308" s="54">
        <f>F6+F8+F13+F18+F20+F21+F30+F31+F35+F36+F38+F39+F41+F44+F55+F71+F73+F77+F83+F95+F97+F98+F101+F124+F125+F126+F128+F129+F173+F174+F204+F227</f>
        <v>94052169</v>
      </c>
      <c r="G308" s="54">
        <f>G6+G8+G13+G18+G20+G21+G30+G31+G35+G36+G38+G39+G41+G44+G55+G71+G73+G77+G83+G95+G97+G98+G101+G124+G125+G126+G127+G128+G129+G168+G169+G173+G174+G178+G222+G227</f>
        <v>102952051</v>
      </c>
      <c r="H308" s="54">
        <f>(H6+H8+H13+H18+H20+H21+H30+H31+H35+H36+H38+H39+H41+H44+H55+H64+H71+H73+H77+H83+H95+H97+H98+H101+H115+H124+H125+H126+H127+H128+H129+H135+H140+H142+H151+H152+H159+H160+H161+H162+H168+H169+H171+H172+H173+H174+H179+H181+H187+H192+H204+H222+H227+H253+H261+H263)</f>
        <v>127893936</v>
      </c>
      <c r="I308" s="54">
        <f aca="true" t="shared" si="24" ref="I308:N308">SUM(I3+I69+I121+I123+I128+I130+I133+I137+I141+I150+I167+I177+I186+I190+I202+I210+I212+I219+I225+I228+I252+I257+I273+I293+I294+I303)</f>
        <v>96162907</v>
      </c>
      <c r="J308" s="54">
        <f t="shared" si="24"/>
        <v>100056957</v>
      </c>
      <c r="K308" s="54">
        <f t="shared" si="24"/>
        <v>117437920</v>
      </c>
      <c r="L308" s="54">
        <f t="shared" si="24"/>
        <v>110763412</v>
      </c>
      <c r="M308" s="54">
        <f t="shared" si="24"/>
        <v>98221010</v>
      </c>
      <c r="N308" s="54">
        <f t="shared" si="24"/>
        <v>158215754</v>
      </c>
    </row>
  </sheetData>
  <sheetProtection/>
  <printOptions/>
  <pageMargins left="0.75" right="0.75" top="1" bottom="1" header="0" footer="0"/>
  <pageSetup horizontalDpi="600" verticalDpi="600" orientation="portrait" paperSize="1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0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19.421875" style="0" customWidth="1"/>
    <col min="2" max="2" width="65.140625" style="0" bestFit="1" customWidth="1"/>
    <col min="9" max="10" width="11.421875" style="38" customWidth="1"/>
    <col min="11" max="11" width="12.57421875" style="38" customWidth="1"/>
    <col min="12" max="12" width="11.421875" style="38" customWidth="1"/>
    <col min="13" max="13" width="12.7109375" style="45" customWidth="1"/>
    <col min="14" max="14" width="13.421875" style="45" customWidth="1"/>
  </cols>
  <sheetData>
    <row r="4" spans="1:14" s="36" customFormat="1" ht="12.75">
      <c r="A4" s="56" t="s">
        <v>0</v>
      </c>
      <c r="B4" s="56" t="s">
        <v>69</v>
      </c>
      <c r="C4" s="57" t="s">
        <v>70</v>
      </c>
      <c r="D4" s="57" t="s">
        <v>71</v>
      </c>
      <c r="E4" s="55" t="s">
        <v>72</v>
      </c>
      <c r="F4" s="55" t="s">
        <v>73</v>
      </c>
      <c r="G4" s="55" t="s">
        <v>74</v>
      </c>
      <c r="H4" s="55" t="s">
        <v>75</v>
      </c>
      <c r="I4" s="58" t="s">
        <v>76</v>
      </c>
      <c r="J4" s="58" t="s">
        <v>77</v>
      </c>
      <c r="K4" s="58" t="s">
        <v>78</v>
      </c>
      <c r="L4" s="58" t="s">
        <v>79</v>
      </c>
      <c r="M4" s="55" t="s">
        <v>80</v>
      </c>
      <c r="N4" s="55" t="s">
        <v>81</v>
      </c>
    </row>
    <row r="5" spans="1:14" ht="12.75" customHeight="1">
      <c r="A5" s="9" t="s">
        <v>82</v>
      </c>
      <c r="B5" s="12" t="s">
        <v>83</v>
      </c>
      <c r="C5" s="21"/>
      <c r="D5" s="24"/>
      <c r="E5" s="31"/>
      <c r="F5" s="34"/>
      <c r="G5" s="31"/>
      <c r="H5" s="26"/>
      <c r="I5" s="32"/>
      <c r="J5" s="37"/>
      <c r="K5" s="33"/>
      <c r="L5" s="35"/>
      <c r="M5" s="52"/>
      <c r="N5" s="40"/>
    </row>
    <row r="6" spans="1:14" ht="12.75" customHeight="1">
      <c r="A6" s="10" t="s">
        <v>84</v>
      </c>
      <c r="B6" s="13" t="s">
        <v>85</v>
      </c>
      <c r="C6" s="14">
        <f>SUM(C7:C64)</f>
        <v>24059788</v>
      </c>
      <c r="D6" s="14">
        <f aca="true" t="shared" si="0" ref="D6:N6">SUM(D7:D64)</f>
        <v>21309623</v>
      </c>
      <c r="E6" s="14">
        <f t="shared" si="0"/>
        <v>31835274</v>
      </c>
      <c r="F6" s="14">
        <f t="shared" si="0"/>
        <v>20454157</v>
      </c>
      <c r="G6" s="14">
        <f t="shared" si="0"/>
        <v>20276076</v>
      </c>
      <c r="H6" s="14">
        <f t="shared" si="0"/>
        <v>29631591</v>
      </c>
      <c r="I6" s="14">
        <f t="shared" si="0"/>
        <v>26010603</v>
      </c>
      <c r="J6" s="14">
        <v>19997504</v>
      </c>
      <c r="K6" s="14">
        <f>SUM(K7:K64)</f>
        <v>30692837</v>
      </c>
      <c r="L6" s="14">
        <f t="shared" si="0"/>
        <v>20460040</v>
      </c>
      <c r="M6" s="14">
        <f>SUM(M7:M64)</f>
        <v>21846011</v>
      </c>
      <c r="N6" s="14">
        <f t="shared" si="0"/>
        <v>36194139</v>
      </c>
    </row>
    <row r="7" spans="1:14" ht="12.75" customHeight="1">
      <c r="A7" s="9" t="s">
        <v>86</v>
      </c>
      <c r="B7" s="12" t="s">
        <v>87</v>
      </c>
      <c r="C7" s="22"/>
      <c r="D7" s="25"/>
      <c r="E7" s="22"/>
      <c r="F7" s="25"/>
      <c r="G7" s="22"/>
      <c r="H7" s="25"/>
      <c r="I7" s="22"/>
      <c r="J7" s="25"/>
      <c r="K7" s="22"/>
      <c r="L7" s="25"/>
      <c r="M7" s="53"/>
      <c r="N7" s="42"/>
    </row>
    <row r="8" spans="1:14" ht="12.75" customHeight="1">
      <c r="A8" s="9" t="s">
        <v>88</v>
      </c>
      <c r="B8" s="12" t="s">
        <v>89</v>
      </c>
      <c r="C8" s="22"/>
      <c r="D8" s="25"/>
      <c r="E8" s="22"/>
      <c r="F8" s="25"/>
      <c r="G8" s="22"/>
      <c r="H8" s="25"/>
      <c r="I8" s="22"/>
      <c r="J8" s="25"/>
      <c r="K8" s="22"/>
      <c r="L8" s="25"/>
      <c r="M8" s="53"/>
      <c r="N8" s="42"/>
    </row>
    <row r="9" spans="1:14" ht="12.75" customHeight="1">
      <c r="A9" s="9" t="s">
        <v>90</v>
      </c>
      <c r="B9" s="12" t="s">
        <v>3</v>
      </c>
      <c r="C9" s="22">
        <v>4657211</v>
      </c>
      <c r="D9" s="25">
        <v>4657211</v>
      </c>
      <c r="E9" s="22">
        <v>4657211</v>
      </c>
      <c r="F9" s="25">
        <v>4401121</v>
      </c>
      <c r="G9" s="25">
        <v>4401121</v>
      </c>
      <c r="H9" s="25">
        <v>4401121</v>
      </c>
      <c r="I9" s="22">
        <v>4386748</v>
      </c>
      <c r="J9" s="25">
        <v>4293320</v>
      </c>
      <c r="K9" s="22">
        <v>4293320</v>
      </c>
      <c r="L9" s="25">
        <v>4325882</v>
      </c>
      <c r="M9" s="53">
        <v>4288757</v>
      </c>
      <c r="N9" s="42">
        <v>3977331</v>
      </c>
    </row>
    <row r="10" spans="1:14" ht="12.75" customHeight="1">
      <c r="A10" s="9" t="s">
        <v>91</v>
      </c>
      <c r="B10" s="12" t="s">
        <v>92</v>
      </c>
      <c r="C10" s="22"/>
      <c r="D10" s="25"/>
      <c r="E10" s="22"/>
      <c r="F10" s="25"/>
      <c r="G10" s="22"/>
      <c r="H10" s="25"/>
      <c r="I10" s="22"/>
      <c r="J10" s="25"/>
      <c r="K10" s="22"/>
      <c r="L10" s="25"/>
      <c r="M10" s="53"/>
      <c r="N10" s="42"/>
    </row>
    <row r="11" spans="1:14" ht="12.75" customHeight="1">
      <c r="A11" s="9" t="s">
        <v>504</v>
      </c>
      <c r="B11" s="12" t="s">
        <v>541</v>
      </c>
      <c r="C11" s="22">
        <v>1686766</v>
      </c>
      <c r="D11" s="25">
        <v>1686766</v>
      </c>
      <c r="E11" s="22">
        <v>1686766</v>
      </c>
      <c r="F11" s="25">
        <v>1645740</v>
      </c>
      <c r="G11" s="25">
        <v>1645740</v>
      </c>
      <c r="H11" s="25">
        <v>1645740</v>
      </c>
      <c r="I11" s="22">
        <v>1641902</v>
      </c>
      <c r="J11" s="25">
        <v>1616957</v>
      </c>
      <c r="K11" s="22">
        <v>1719348</v>
      </c>
      <c r="L11" s="25">
        <v>1733201</v>
      </c>
      <c r="M11" s="53">
        <v>1731495</v>
      </c>
      <c r="N11" s="42">
        <v>1804217</v>
      </c>
    </row>
    <row r="12" spans="1:14" ht="12.75" customHeight="1">
      <c r="A12" s="9" t="s">
        <v>4</v>
      </c>
      <c r="B12" s="12" t="s">
        <v>5</v>
      </c>
      <c r="C12" s="22">
        <v>803237</v>
      </c>
      <c r="D12" s="25">
        <v>803237</v>
      </c>
      <c r="E12" s="22">
        <v>803237</v>
      </c>
      <c r="F12" s="25">
        <v>780189</v>
      </c>
      <c r="G12" s="22">
        <v>780189</v>
      </c>
      <c r="H12" s="22">
        <v>780189</v>
      </c>
      <c r="I12" s="22">
        <v>778512</v>
      </c>
      <c r="J12" s="25">
        <v>767609</v>
      </c>
      <c r="K12" s="22">
        <v>817548</v>
      </c>
      <c r="L12" s="25">
        <v>825331</v>
      </c>
      <c r="M12" s="53">
        <v>824586</v>
      </c>
      <c r="N12" s="42">
        <v>859223</v>
      </c>
    </row>
    <row r="13" spans="1:14" ht="12.75" customHeight="1">
      <c r="A13" s="9" t="s">
        <v>93</v>
      </c>
      <c r="B13" s="12" t="s">
        <v>94</v>
      </c>
      <c r="C13" s="22"/>
      <c r="D13" s="25"/>
      <c r="E13" s="22"/>
      <c r="F13" s="25"/>
      <c r="G13" s="22"/>
      <c r="H13" s="25"/>
      <c r="I13" s="22"/>
      <c r="J13" s="25"/>
      <c r="K13" s="22"/>
      <c r="L13" s="25"/>
      <c r="M13" s="53"/>
      <c r="N13" s="42"/>
    </row>
    <row r="14" spans="1:14" ht="12.75" customHeight="1">
      <c r="A14" s="9" t="s">
        <v>6</v>
      </c>
      <c r="B14" s="12" t="s">
        <v>7</v>
      </c>
      <c r="C14" s="22"/>
      <c r="D14" s="25"/>
      <c r="E14" s="22"/>
      <c r="F14" s="25"/>
      <c r="G14" s="22"/>
      <c r="H14" s="25"/>
      <c r="I14" s="22"/>
      <c r="J14" s="25"/>
      <c r="K14" s="22"/>
      <c r="L14" s="25"/>
      <c r="M14" s="53"/>
      <c r="N14" s="42"/>
    </row>
    <row r="15" spans="1:14" ht="12.75" customHeight="1">
      <c r="A15" s="9" t="s">
        <v>542</v>
      </c>
      <c r="B15" s="12" t="s">
        <v>543</v>
      </c>
      <c r="C15" s="22">
        <v>1500917</v>
      </c>
      <c r="D15" s="25">
        <v>1500917</v>
      </c>
      <c r="E15" s="22">
        <v>1500917</v>
      </c>
      <c r="F15" s="25">
        <v>1433682</v>
      </c>
      <c r="G15" s="22">
        <v>1433682</v>
      </c>
      <c r="H15" s="22">
        <v>1433682</v>
      </c>
      <c r="I15" s="22">
        <v>1425885</v>
      </c>
      <c r="J15" s="25">
        <v>1402357</v>
      </c>
      <c r="K15" s="22">
        <v>1434348</v>
      </c>
      <c r="L15" s="25">
        <v>1438892</v>
      </c>
      <c r="M15" s="53">
        <v>1437420</v>
      </c>
      <c r="N15" s="42">
        <v>1497791</v>
      </c>
    </row>
    <row r="16" spans="1:14" ht="12.75" customHeight="1">
      <c r="A16" s="9" t="s">
        <v>95</v>
      </c>
      <c r="B16" s="12" t="s">
        <v>96</v>
      </c>
      <c r="C16" s="22"/>
      <c r="D16" s="25"/>
      <c r="E16" s="22"/>
      <c r="F16" s="25"/>
      <c r="G16" s="22"/>
      <c r="H16" s="25"/>
      <c r="I16" s="22"/>
      <c r="J16" s="25"/>
      <c r="K16" s="22"/>
      <c r="L16" s="25"/>
      <c r="M16" s="53"/>
      <c r="N16" s="42"/>
    </row>
    <row r="17" spans="1:14" ht="12.75" customHeight="1">
      <c r="A17" s="9" t="s">
        <v>97</v>
      </c>
      <c r="B17" s="12" t="s">
        <v>98</v>
      </c>
      <c r="C17" s="22"/>
      <c r="D17" s="25"/>
      <c r="E17" s="22"/>
      <c r="F17" s="25"/>
      <c r="G17" s="22"/>
      <c r="H17" s="25"/>
      <c r="I17" s="22"/>
      <c r="J17" s="25"/>
      <c r="K17" s="22"/>
      <c r="L17" s="25"/>
      <c r="M17" s="53"/>
      <c r="N17" s="42"/>
    </row>
    <row r="18" spans="1:14" ht="12.75" customHeight="1">
      <c r="A18" s="9" t="s">
        <v>8</v>
      </c>
      <c r="B18" s="12" t="s">
        <v>9</v>
      </c>
      <c r="C18" s="22"/>
      <c r="D18" s="25"/>
      <c r="E18" s="22"/>
      <c r="F18" s="25"/>
      <c r="G18" s="22"/>
      <c r="H18" s="25"/>
      <c r="I18" s="22"/>
      <c r="J18" s="25"/>
      <c r="K18" s="22"/>
      <c r="L18" s="25"/>
      <c r="M18" s="53"/>
      <c r="N18" s="42"/>
    </row>
    <row r="19" spans="1:14" ht="12.75" customHeight="1">
      <c r="A19" s="9" t="s">
        <v>99</v>
      </c>
      <c r="B19" s="12" t="s">
        <v>100</v>
      </c>
      <c r="C19" s="22"/>
      <c r="D19" s="25"/>
      <c r="E19" s="22"/>
      <c r="F19" s="25"/>
      <c r="G19" s="22"/>
      <c r="H19" s="25"/>
      <c r="I19" s="22"/>
      <c r="J19" s="25"/>
      <c r="K19" s="22"/>
      <c r="L19" s="25"/>
      <c r="M19" s="53"/>
      <c r="N19" s="42"/>
    </row>
    <row r="20" spans="1:14" ht="12.75" customHeight="1">
      <c r="A20" s="9" t="s">
        <v>101</v>
      </c>
      <c r="B20" s="12" t="s">
        <v>102</v>
      </c>
      <c r="C20" s="22"/>
      <c r="D20" s="25"/>
      <c r="E20" s="22"/>
      <c r="F20" s="25"/>
      <c r="G20" s="22"/>
      <c r="H20" s="25"/>
      <c r="I20" s="22"/>
      <c r="J20" s="25"/>
      <c r="K20" s="22"/>
      <c r="L20" s="25"/>
      <c r="M20" s="53"/>
      <c r="N20" s="42"/>
    </row>
    <row r="21" spans="1:14" ht="12.75" customHeight="1">
      <c r="A21" s="9" t="s">
        <v>10</v>
      </c>
      <c r="B21" s="12" t="s">
        <v>11</v>
      </c>
      <c r="C21" s="22"/>
      <c r="D21" s="25"/>
      <c r="E21" s="22"/>
      <c r="F21" s="25"/>
      <c r="G21" s="22"/>
      <c r="H21" s="25"/>
      <c r="I21" s="22"/>
      <c r="J21" s="25"/>
      <c r="K21" s="22"/>
      <c r="L21" s="25"/>
      <c r="M21" s="53"/>
      <c r="N21" s="42"/>
    </row>
    <row r="22" spans="1:14" ht="12.75" customHeight="1">
      <c r="A22" s="9" t="s">
        <v>544</v>
      </c>
      <c r="B22" s="12" t="s">
        <v>545</v>
      </c>
      <c r="C22" s="22">
        <v>1210000</v>
      </c>
      <c r="D22" s="25">
        <v>1210000</v>
      </c>
      <c r="E22" s="22">
        <v>1350000</v>
      </c>
      <c r="F22" s="25">
        <v>995000</v>
      </c>
      <c r="G22" s="22">
        <v>995000</v>
      </c>
      <c r="H22" s="22">
        <v>995000</v>
      </c>
      <c r="I22" s="22">
        <v>6704792</v>
      </c>
      <c r="J22" s="25">
        <v>1135000</v>
      </c>
      <c r="K22" s="22">
        <v>995000</v>
      </c>
      <c r="L22" s="25">
        <v>995000</v>
      </c>
      <c r="M22" s="53">
        <v>995000</v>
      </c>
      <c r="N22" s="42">
        <v>995000</v>
      </c>
    </row>
    <row r="23" spans="1:14" ht="12.75" customHeight="1">
      <c r="A23" s="9" t="s">
        <v>103</v>
      </c>
      <c r="B23" s="12" t="s">
        <v>104</v>
      </c>
      <c r="C23" s="22"/>
      <c r="D23" s="25"/>
      <c r="E23" s="22"/>
      <c r="F23" s="25"/>
      <c r="G23" s="22"/>
      <c r="H23" s="25"/>
      <c r="I23" s="22"/>
      <c r="J23" s="25"/>
      <c r="K23" s="22"/>
      <c r="L23" s="25"/>
      <c r="M23" s="53"/>
      <c r="N23" s="42"/>
    </row>
    <row r="24" spans="1:14" ht="12.75" customHeight="1">
      <c r="A24" s="9" t="s">
        <v>12</v>
      </c>
      <c r="B24" s="12" t="s">
        <v>13</v>
      </c>
      <c r="C24" s="22">
        <v>8499</v>
      </c>
      <c r="D24" s="25">
        <v>9853</v>
      </c>
      <c r="E24" s="22">
        <v>5999</v>
      </c>
      <c r="F24" s="25">
        <v>8832</v>
      </c>
      <c r="G24" s="22">
        <v>8333</v>
      </c>
      <c r="H24" s="25">
        <v>8991</v>
      </c>
      <c r="I24" s="22">
        <v>8658</v>
      </c>
      <c r="J24" s="25">
        <v>9332</v>
      </c>
      <c r="K24" s="22">
        <v>9332</v>
      </c>
      <c r="L24" s="25">
        <v>9824</v>
      </c>
      <c r="M24" s="53">
        <v>9999</v>
      </c>
      <c r="N24" s="42">
        <v>8999</v>
      </c>
    </row>
    <row r="25" spans="1:14" ht="12.75" customHeight="1">
      <c r="A25" s="9" t="s">
        <v>546</v>
      </c>
      <c r="B25" s="12" t="s">
        <v>559</v>
      </c>
      <c r="C25" s="22">
        <v>360944</v>
      </c>
      <c r="D25" s="25">
        <v>360944</v>
      </c>
      <c r="E25" s="22">
        <v>360944</v>
      </c>
      <c r="F25" s="25">
        <v>351189</v>
      </c>
      <c r="G25" s="22">
        <v>351189</v>
      </c>
      <c r="H25" s="22">
        <v>351189</v>
      </c>
      <c r="I25" s="22">
        <v>351189</v>
      </c>
      <c r="J25" s="25">
        <v>338182</v>
      </c>
      <c r="K25" s="22">
        <v>338182</v>
      </c>
      <c r="L25" s="25">
        <v>338182</v>
      </c>
      <c r="M25" s="53">
        <v>338182</v>
      </c>
      <c r="N25" s="42">
        <v>338182</v>
      </c>
    </row>
    <row r="26" spans="1:14" ht="12.75" customHeight="1">
      <c r="A26" s="9" t="s">
        <v>105</v>
      </c>
      <c r="B26" s="12" t="s">
        <v>106</v>
      </c>
      <c r="C26" s="22"/>
      <c r="D26" s="25"/>
      <c r="E26" s="22"/>
      <c r="F26" s="25"/>
      <c r="G26" s="22"/>
      <c r="H26" s="25"/>
      <c r="I26" s="22"/>
      <c r="J26" s="25"/>
      <c r="K26" s="22"/>
      <c r="L26" s="25"/>
      <c r="M26" s="53"/>
      <c r="N26" s="42"/>
    </row>
    <row r="27" spans="1:14" ht="12.75" customHeight="1">
      <c r="A27" s="9" t="s">
        <v>14</v>
      </c>
      <c r="B27" s="12" t="s">
        <v>15</v>
      </c>
      <c r="C27" s="22"/>
      <c r="D27" s="25"/>
      <c r="E27" s="22"/>
      <c r="F27" s="25"/>
      <c r="G27" s="22"/>
      <c r="H27" s="25"/>
      <c r="I27" s="22"/>
      <c r="J27" s="25"/>
      <c r="K27" s="22"/>
      <c r="L27" s="25"/>
      <c r="M27" s="53"/>
      <c r="N27" s="42"/>
    </row>
    <row r="28" spans="1:14" ht="12.75" customHeight="1">
      <c r="A28" s="9" t="s">
        <v>16</v>
      </c>
      <c r="B28" s="12" t="s">
        <v>17</v>
      </c>
      <c r="C28" s="22"/>
      <c r="D28" s="25"/>
      <c r="E28" s="22"/>
      <c r="F28" s="25"/>
      <c r="G28" s="22"/>
      <c r="H28" s="25"/>
      <c r="I28" s="22"/>
      <c r="J28" s="25"/>
      <c r="K28" s="22"/>
      <c r="L28" s="25"/>
      <c r="M28" s="53"/>
      <c r="N28" s="42"/>
    </row>
    <row r="29" spans="1:14" ht="12.75" customHeight="1">
      <c r="A29" s="9" t="s">
        <v>18</v>
      </c>
      <c r="B29" s="12" t="s">
        <v>19</v>
      </c>
      <c r="C29" s="22"/>
      <c r="D29" s="25"/>
      <c r="E29" s="22"/>
      <c r="F29" s="25"/>
      <c r="G29" s="22"/>
      <c r="H29" s="25"/>
      <c r="I29" s="22"/>
      <c r="J29" s="25"/>
      <c r="K29" s="22"/>
      <c r="L29" s="25"/>
      <c r="M29" s="53"/>
      <c r="N29" s="42"/>
    </row>
    <row r="30" spans="1:14" ht="12.75" customHeight="1">
      <c r="A30" s="9" t="s">
        <v>107</v>
      </c>
      <c r="B30" s="12" t="s">
        <v>108</v>
      </c>
      <c r="C30" s="22"/>
      <c r="D30" s="25"/>
      <c r="E30" s="22"/>
      <c r="F30" s="25"/>
      <c r="G30" s="22"/>
      <c r="H30" s="25"/>
      <c r="I30" s="22"/>
      <c r="J30" s="25"/>
      <c r="K30" s="22"/>
      <c r="L30" s="25"/>
      <c r="M30" s="53"/>
      <c r="N30" s="42"/>
    </row>
    <row r="31" spans="1:14" ht="12.75" customHeight="1">
      <c r="A31" s="9" t="s">
        <v>109</v>
      </c>
      <c r="B31" s="12" t="s">
        <v>110</v>
      </c>
      <c r="C31" s="22"/>
      <c r="D31" s="25"/>
      <c r="E31" s="22"/>
      <c r="F31" s="25"/>
      <c r="G31" s="22"/>
      <c r="H31" s="25"/>
      <c r="I31" s="22"/>
      <c r="J31" s="25"/>
      <c r="K31" s="22"/>
      <c r="L31" s="25"/>
      <c r="M31" s="53"/>
      <c r="N31" s="42"/>
    </row>
    <row r="32" spans="1:14" ht="12.75" customHeight="1">
      <c r="A32" s="9" t="s">
        <v>20</v>
      </c>
      <c r="B32" s="12" t="s">
        <v>21</v>
      </c>
      <c r="C32" s="22"/>
      <c r="D32" s="25"/>
      <c r="E32" s="22"/>
      <c r="F32" s="25"/>
      <c r="G32" s="22"/>
      <c r="H32" s="25"/>
      <c r="I32" s="22"/>
      <c r="J32" s="25"/>
      <c r="K32" s="22"/>
      <c r="L32" s="25"/>
      <c r="M32" s="53"/>
      <c r="N32" s="42"/>
    </row>
    <row r="33" spans="1:14" ht="12.75" customHeight="1">
      <c r="A33" s="9" t="s">
        <v>520</v>
      </c>
      <c r="B33" s="12" t="s">
        <v>547</v>
      </c>
      <c r="C33" s="22">
        <v>287820</v>
      </c>
      <c r="D33" s="25">
        <v>287820</v>
      </c>
      <c r="E33" s="22">
        <v>404559</v>
      </c>
      <c r="F33" s="25">
        <v>287820</v>
      </c>
      <c r="G33" s="25">
        <v>287820</v>
      </c>
      <c r="H33" s="25">
        <v>287820</v>
      </c>
      <c r="I33" s="22">
        <v>287820</v>
      </c>
      <c r="J33" s="25">
        <v>287820</v>
      </c>
      <c r="K33" s="22">
        <v>289984</v>
      </c>
      <c r="L33" s="25">
        <v>302965</v>
      </c>
      <c r="M33" s="53">
        <v>302965</v>
      </c>
      <c r="N33" s="42">
        <v>315690</v>
      </c>
    </row>
    <row r="34" spans="1:14" ht="12.75" customHeight="1">
      <c r="A34" s="9" t="s">
        <v>548</v>
      </c>
      <c r="B34" s="12" t="s">
        <v>549</v>
      </c>
      <c r="C34" s="22">
        <v>1360250</v>
      </c>
      <c r="D34" s="25">
        <v>1498634</v>
      </c>
      <c r="E34" s="22">
        <v>1429442</v>
      </c>
      <c r="F34" s="25">
        <v>1365409</v>
      </c>
      <c r="G34" s="25">
        <v>1365409</v>
      </c>
      <c r="H34" s="25">
        <v>1365409</v>
      </c>
      <c r="I34" s="22">
        <v>1359708</v>
      </c>
      <c r="J34" s="25">
        <v>1335576</v>
      </c>
      <c r="K34" s="22">
        <v>1366042</v>
      </c>
      <c r="L34" s="25">
        <v>1370369</v>
      </c>
      <c r="M34" s="53">
        <v>1368966</v>
      </c>
      <c r="N34" s="42">
        <v>1426465</v>
      </c>
    </row>
    <row r="35" spans="1:14" ht="12.75" customHeight="1">
      <c r="A35" s="9" t="s">
        <v>593</v>
      </c>
      <c r="B35" s="12" t="s">
        <v>594</v>
      </c>
      <c r="C35" s="22"/>
      <c r="D35" s="25"/>
      <c r="E35" s="22"/>
      <c r="F35" s="25">
        <v>38913</v>
      </c>
      <c r="G35" s="25">
        <v>38913</v>
      </c>
      <c r="H35" s="25">
        <v>38913</v>
      </c>
      <c r="I35" s="22">
        <v>38913</v>
      </c>
      <c r="J35" s="25">
        <v>38913</v>
      </c>
      <c r="K35" s="22">
        <v>38913</v>
      </c>
      <c r="L35" s="25">
        <v>90132</v>
      </c>
      <c r="M35" s="53">
        <v>55986</v>
      </c>
      <c r="N35" s="42">
        <v>559202</v>
      </c>
    </row>
    <row r="36" spans="1:14" ht="12.75" customHeight="1">
      <c r="A36" s="9" t="s">
        <v>550</v>
      </c>
      <c r="B36" s="12" t="s">
        <v>551</v>
      </c>
      <c r="C36" s="22">
        <v>7147214</v>
      </c>
      <c r="D36" s="25">
        <v>7147214</v>
      </c>
      <c r="E36" s="22">
        <v>7147214</v>
      </c>
      <c r="F36" s="25">
        <v>6827050</v>
      </c>
      <c r="G36" s="25">
        <v>6827050</v>
      </c>
      <c r="H36" s="25">
        <v>6827050</v>
      </c>
      <c r="I36" s="22">
        <v>6789925</v>
      </c>
      <c r="J36" s="25">
        <v>6677886</v>
      </c>
      <c r="K36" s="22">
        <v>6830216</v>
      </c>
      <c r="L36" s="25">
        <v>6884414</v>
      </c>
      <c r="M36" s="53">
        <v>6844838</v>
      </c>
      <c r="N36" s="42">
        <v>7132329</v>
      </c>
    </row>
    <row r="37" spans="1:14" ht="12.75" customHeight="1">
      <c r="A37" s="9" t="s">
        <v>111</v>
      </c>
      <c r="B37" s="12" t="s">
        <v>22</v>
      </c>
      <c r="C37" s="22"/>
      <c r="D37" s="25"/>
      <c r="E37" s="22"/>
      <c r="F37" s="25"/>
      <c r="G37" s="22"/>
      <c r="H37" s="25"/>
      <c r="I37" s="22"/>
      <c r="J37" s="25"/>
      <c r="K37" s="22"/>
      <c r="L37" s="25"/>
      <c r="M37" s="53"/>
      <c r="N37" s="42"/>
    </row>
    <row r="38" spans="1:14" ht="12.75" customHeight="1">
      <c r="A38" s="9" t="s">
        <v>528</v>
      </c>
      <c r="B38" s="12" t="s">
        <v>552</v>
      </c>
      <c r="C38" s="22">
        <v>245456</v>
      </c>
      <c r="D38" s="25">
        <v>245456</v>
      </c>
      <c r="E38" s="22">
        <v>245456</v>
      </c>
      <c r="F38" s="25">
        <v>245456</v>
      </c>
      <c r="G38" s="22">
        <v>245456</v>
      </c>
      <c r="H38" s="22">
        <v>245456</v>
      </c>
      <c r="I38" s="22">
        <v>259544</v>
      </c>
      <c r="J38" s="25">
        <v>194740</v>
      </c>
      <c r="K38" s="22">
        <v>200366</v>
      </c>
      <c r="L38" s="25">
        <v>200366</v>
      </c>
      <c r="M38" s="53">
        <v>200366</v>
      </c>
      <c r="N38" s="42">
        <v>196635</v>
      </c>
    </row>
    <row r="39" spans="1:14" ht="12.75" customHeight="1">
      <c r="A39" s="9" t="s">
        <v>112</v>
      </c>
      <c r="B39" s="12" t="s">
        <v>113</v>
      </c>
      <c r="C39" s="22"/>
      <c r="D39" s="25"/>
      <c r="E39" s="22"/>
      <c r="F39" s="25"/>
      <c r="G39" s="22"/>
      <c r="H39" s="25"/>
      <c r="I39" s="22"/>
      <c r="J39" s="25"/>
      <c r="K39" s="22"/>
      <c r="L39" s="25"/>
      <c r="M39" s="53"/>
      <c r="N39" s="42"/>
    </row>
    <row r="40" spans="1:14" ht="12.75" customHeight="1">
      <c r="A40" s="9" t="s">
        <v>114</v>
      </c>
      <c r="B40" s="12" t="s">
        <v>115</v>
      </c>
      <c r="C40" s="22"/>
      <c r="D40" s="25"/>
      <c r="E40" s="22"/>
      <c r="F40" s="25"/>
      <c r="G40" s="22"/>
      <c r="H40" s="25"/>
      <c r="I40" s="22"/>
      <c r="J40" s="25"/>
      <c r="K40" s="22"/>
      <c r="L40" s="25"/>
      <c r="M40" s="53"/>
      <c r="N40" s="42"/>
    </row>
    <row r="41" spans="1:14" ht="12.75" customHeight="1">
      <c r="A41" s="9" t="s">
        <v>116</v>
      </c>
      <c r="B41" s="12" t="s">
        <v>23</v>
      </c>
      <c r="C41" s="22">
        <v>527640</v>
      </c>
      <c r="D41" s="25">
        <v>529655</v>
      </c>
      <c r="E41" s="22">
        <v>788867</v>
      </c>
      <c r="F41" s="25">
        <v>514607</v>
      </c>
      <c r="G41" s="22">
        <v>506092</v>
      </c>
      <c r="H41" s="25">
        <v>751556</v>
      </c>
      <c r="I41" s="22">
        <v>466384</v>
      </c>
      <c r="J41" s="25">
        <v>457736</v>
      </c>
      <c r="K41" s="22">
        <v>712902</v>
      </c>
      <c r="L41" s="25">
        <v>473076</v>
      </c>
      <c r="M41" s="53">
        <v>479485</v>
      </c>
      <c r="N41" s="42">
        <v>746348</v>
      </c>
    </row>
    <row r="42" spans="1:14" ht="12.75" customHeight="1">
      <c r="A42" s="9" t="s">
        <v>117</v>
      </c>
      <c r="B42" s="12" t="s">
        <v>118</v>
      </c>
      <c r="C42" s="22"/>
      <c r="D42" s="25"/>
      <c r="E42" s="22"/>
      <c r="F42" s="25"/>
      <c r="G42" s="22"/>
      <c r="H42" s="25"/>
      <c r="I42" s="22"/>
      <c r="J42" s="25"/>
      <c r="K42" s="22"/>
      <c r="L42" s="25"/>
      <c r="M42" s="53"/>
      <c r="N42" s="42"/>
    </row>
    <row r="43" spans="1:14" ht="12.75" customHeight="1">
      <c r="A43" s="9" t="s">
        <v>119</v>
      </c>
      <c r="B43" s="12" t="s">
        <v>120</v>
      </c>
      <c r="C43" s="22"/>
      <c r="D43" s="25"/>
      <c r="E43" s="22"/>
      <c r="F43" s="25"/>
      <c r="G43" s="22"/>
      <c r="H43" s="25"/>
      <c r="I43" s="22"/>
      <c r="J43" s="25"/>
      <c r="K43" s="22"/>
      <c r="L43" s="25"/>
      <c r="M43" s="53"/>
      <c r="N43" s="42"/>
    </row>
    <row r="44" spans="1:14" ht="12.75" customHeight="1">
      <c r="A44" s="9" t="s">
        <v>121</v>
      </c>
      <c r="B44" s="12" t="s">
        <v>122</v>
      </c>
      <c r="C44" s="22"/>
      <c r="D44" s="25"/>
      <c r="E44" s="22"/>
      <c r="F44" s="25"/>
      <c r="G44" s="22"/>
      <c r="H44" s="25"/>
      <c r="I44" s="22"/>
      <c r="J44" s="25"/>
      <c r="K44" s="22"/>
      <c r="L44" s="25"/>
      <c r="M44" s="53"/>
      <c r="N44" s="42"/>
    </row>
    <row r="45" spans="1:14" ht="12.75" customHeight="1">
      <c r="A45" s="9" t="s">
        <v>123</v>
      </c>
      <c r="B45" s="12" t="s">
        <v>124</v>
      </c>
      <c r="C45" s="22"/>
      <c r="D45" s="25"/>
      <c r="E45" s="22"/>
      <c r="F45" s="25"/>
      <c r="G45" s="22"/>
      <c r="H45" s="25"/>
      <c r="I45" s="22"/>
      <c r="J45" s="25"/>
      <c r="K45" s="22"/>
      <c r="L45" s="25"/>
      <c r="M45" s="53"/>
      <c r="N45" s="42"/>
    </row>
    <row r="46" spans="1:14" ht="12.75" customHeight="1">
      <c r="A46" s="9" t="s">
        <v>125</v>
      </c>
      <c r="B46" s="12" t="s">
        <v>122</v>
      </c>
      <c r="C46" s="22"/>
      <c r="D46" s="25"/>
      <c r="E46" s="22"/>
      <c r="F46" s="25"/>
      <c r="G46" s="22"/>
      <c r="H46" s="25"/>
      <c r="I46" s="22"/>
      <c r="J46" s="25"/>
      <c r="K46" s="22"/>
      <c r="L46" s="25"/>
      <c r="M46" s="53"/>
      <c r="N46" s="42"/>
    </row>
    <row r="47" spans="1:14" ht="12.75" customHeight="1">
      <c r="A47" s="9" t="s">
        <v>563</v>
      </c>
      <c r="B47" s="12" t="s">
        <v>564</v>
      </c>
      <c r="C47" s="22"/>
      <c r="D47" s="25"/>
      <c r="E47" s="22">
        <v>4416981</v>
      </c>
      <c r="F47" s="25"/>
      <c r="G47" s="22"/>
      <c r="H47" s="25">
        <v>4005315</v>
      </c>
      <c r="I47" s="22"/>
      <c r="J47" s="25"/>
      <c r="K47" s="22">
        <v>4629756</v>
      </c>
      <c r="L47" s="25"/>
      <c r="M47" s="53">
        <v>524929</v>
      </c>
      <c r="N47" s="42">
        <v>5092491</v>
      </c>
    </row>
    <row r="48" spans="1:14" ht="12.75" customHeight="1">
      <c r="A48" s="9" t="s">
        <v>565</v>
      </c>
      <c r="B48" s="12" t="s">
        <v>566</v>
      </c>
      <c r="C48" s="22"/>
      <c r="D48" s="25"/>
      <c r="E48" s="22">
        <v>5103114</v>
      </c>
      <c r="F48" s="25"/>
      <c r="G48" s="22"/>
      <c r="H48" s="25">
        <v>4627500</v>
      </c>
      <c r="I48" s="22"/>
      <c r="J48" s="25"/>
      <c r="K48" s="22">
        <v>4007274</v>
      </c>
      <c r="L48" s="25"/>
      <c r="M48" s="53">
        <v>454350</v>
      </c>
      <c r="N48" s="42">
        <v>4407777</v>
      </c>
    </row>
    <row r="49" spans="1:14" ht="12.75" customHeight="1">
      <c r="A49" s="9" t="s">
        <v>126</v>
      </c>
      <c r="B49" s="12" t="s">
        <v>127</v>
      </c>
      <c r="C49" s="22"/>
      <c r="D49" s="25"/>
      <c r="E49" s="22"/>
      <c r="F49" s="25"/>
      <c r="G49" s="22"/>
      <c r="H49" s="25"/>
      <c r="I49" s="22"/>
      <c r="J49" s="25"/>
      <c r="K49" s="22"/>
      <c r="L49" s="25"/>
      <c r="M49" s="53"/>
      <c r="N49" s="42"/>
    </row>
    <row r="50" spans="1:14" ht="12.75" customHeight="1">
      <c r="A50" s="9" t="s">
        <v>128</v>
      </c>
      <c r="B50" s="12" t="s">
        <v>122</v>
      </c>
      <c r="C50" s="22"/>
      <c r="D50" s="25"/>
      <c r="E50" s="22"/>
      <c r="F50" s="25"/>
      <c r="G50" s="22"/>
      <c r="H50" s="25"/>
      <c r="I50" s="22"/>
      <c r="J50" s="25"/>
      <c r="K50" s="22"/>
      <c r="L50" s="25"/>
      <c r="M50" s="53"/>
      <c r="N50" s="42"/>
    </row>
    <row r="51" spans="1:14" ht="12.75" customHeight="1">
      <c r="A51" s="9" t="s">
        <v>129</v>
      </c>
      <c r="B51" s="12" t="s">
        <v>130</v>
      </c>
      <c r="C51" s="22"/>
      <c r="D51" s="25"/>
      <c r="E51" s="22"/>
      <c r="F51" s="25"/>
      <c r="G51" s="22"/>
      <c r="H51" s="25"/>
      <c r="I51" s="22"/>
      <c r="J51" s="25"/>
      <c r="K51" s="22"/>
      <c r="L51" s="25"/>
      <c r="M51" s="53"/>
      <c r="N51" s="42"/>
    </row>
    <row r="52" spans="1:14" ht="12.75" customHeight="1">
      <c r="A52" s="9" t="s">
        <v>553</v>
      </c>
      <c r="B52" s="12" t="s">
        <v>554</v>
      </c>
      <c r="C52" s="22"/>
      <c r="D52" s="25"/>
      <c r="E52" s="22"/>
      <c r="F52" s="25"/>
      <c r="G52" s="22"/>
      <c r="H52" s="25"/>
      <c r="I52" s="22"/>
      <c r="J52" s="25"/>
      <c r="K52" s="22"/>
      <c r="L52" s="25"/>
      <c r="M52" s="53"/>
      <c r="N52" s="42"/>
    </row>
    <row r="53" spans="1:14" ht="12.75" customHeight="1">
      <c r="A53" s="9" t="s">
        <v>131</v>
      </c>
      <c r="B53" s="12" t="s">
        <v>132</v>
      </c>
      <c r="C53" s="22"/>
      <c r="D53" s="25"/>
      <c r="E53" s="22"/>
      <c r="F53" s="25"/>
      <c r="G53" s="22"/>
      <c r="H53" s="25"/>
      <c r="I53" s="22"/>
      <c r="J53" s="25"/>
      <c r="K53" s="22"/>
      <c r="L53" s="25"/>
      <c r="M53" s="53"/>
      <c r="N53" s="42"/>
    </row>
    <row r="54" spans="1:14" ht="12.75" customHeight="1">
      <c r="A54" s="9" t="s">
        <v>133</v>
      </c>
      <c r="B54" s="12" t="s">
        <v>24</v>
      </c>
      <c r="C54" s="22">
        <v>1338834</v>
      </c>
      <c r="D54" s="25">
        <v>1282950</v>
      </c>
      <c r="E54" s="22">
        <v>947327</v>
      </c>
      <c r="F54" s="25">
        <v>1488984</v>
      </c>
      <c r="G54" s="22">
        <v>1211228</v>
      </c>
      <c r="H54" s="25">
        <v>1127616</v>
      </c>
      <c r="I54" s="22">
        <v>1169659</v>
      </c>
      <c r="J54" s="25">
        <v>1257263</v>
      </c>
      <c r="K54" s="22">
        <v>1213870</v>
      </c>
      <c r="L54" s="25">
        <v>1301923</v>
      </c>
      <c r="M54" s="53">
        <v>1147630</v>
      </c>
      <c r="N54" s="42">
        <v>1050196</v>
      </c>
    </row>
    <row r="55" spans="1:14" ht="12.75" customHeight="1">
      <c r="A55" s="9" t="s">
        <v>134</v>
      </c>
      <c r="B55" s="12" t="s">
        <v>38</v>
      </c>
      <c r="C55" s="22"/>
      <c r="D55" s="25">
        <v>88966</v>
      </c>
      <c r="E55" s="22">
        <v>70165</v>
      </c>
      <c r="F55" s="25">
        <v>70165</v>
      </c>
      <c r="G55" s="22">
        <v>178854</v>
      </c>
      <c r="H55" s="25">
        <v>184813</v>
      </c>
      <c r="I55" s="22">
        <v>340964</v>
      </c>
      <c r="J55" s="25">
        <v>184813</v>
      </c>
      <c r="K55" s="22">
        <v>613822</v>
      </c>
      <c r="L55" s="25">
        <v>170483</v>
      </c>
      <c r="M55" s="53">
        <v>841057</v>
      </c>
      <c r="N55" s="42">
        <v>325143</v>
      </c>
    </row>
    <row r="56" spans="1:14" ht="12.75" customHeight="1">
      <c r="A56" s="9" t="s">
        <v>135</v>
      </c>
      <c r="B56" s="12" t="s">
        <v>136</v>
      </c>
      <c r="C56" s="22"/>
      <c r="D56" s="25"/>
      <c r="E56" s="22"/>
      <c r="F56" s="25"/>
      <c r="G56" s="22"/>
      <c r="H56" s="25"/>
      <c r="I56" s="22"/>
      <c r="J56" s="25"/>
      <c r="K56" s="22"/>
      <c r="L56" s="25"/>
      <c r="M56" s="53"/>
      <c r="N56" s="42"/>
    </row>
    <row r="57" spans="1:14" ht="12.75" customHeight="1">
      <c r="A57" s="9" t="s">
        <v>137</v>
      </c>
      <c r="B57" s="12" t="s">
        <v>138</v>
      </c>
      <c r="C57" s="22"/>
      <c r="D57" s="25"/>
      <c r="E57" s="22"/>
      <c r="F57" s="25"/>
      <c r="G57" s="22"/>
      <c r="H57" s="25"/>
      <c r="I57" s="22"/>
      <c r="J57" s="25"/>
      <c r="K57" s="22"/>
      <c r="L57" s="25"/>
      <c r="M57" s="53"/>
      <c r="N57" s="42"/>
    </row>
    <row r="58" spans="1:14" ht="12.75" customHeight="1">
      <c r="A58" s="9" t="s">
        <v>139</v>
      </c>
      <c r="B58" s="12" t="s">
        <v>140</v>
      </c>
      <c r="C58" s="22"/>
      <c r="D58" s="25"/>
      <c r="E58" s="22"/>
      <c r="F58" s="25"/>
      <c r="G58" s="22"/>
      <c r="H58" s="25"/>
      <c r="I58" s="22"/>
      <c r="J58" s="25"/>
      <c r="K58" s="22"/>
      <c r="L58" s="25"/>
      <c r="M58" s="53"/>
      <c r="N58" s="42"/>
    </row>
    <row r="59" spans="1:14" ht="12.75" customHeight="1">
      <c r="A59" s="9" t="s">
        <v>141</v>
      </c>
      <c r="B59" s="12" t="s">
        <v>142</v>
      </c>
      <c r="C59" s="22"/>
      <c r="D59" s="25"/>
      <c r="E59" s="22"/>
      <c r="F59" s="25"/>
      <c r="G59" s="22"/>
      <c r="H59" s="25"/>
      <c r="I59" s="22"/>
      <c r="J59" s="25"/>
      <c r="K59" s="22">
        <v>1182614</v>
      </c>
      <c r="L59" s="25"/>
      <c r="M59" s="53"/>
      <c r="N59" s="42"/>
    </row>
    <row r="60" spans="1:14" ht="12.75" customHeight="1">
      <c r="A60" s="9" t="s">
        <v>143</v>
      </c>
      <c r="B60" s="12" t="s">
        <v>144</v>
      </c>
      <c r="C60" s="22"/>
      <c r="D60" s="25"/>
      <c r="E60" s="22"/>
      <c r="F60" s="25"/>
      <c r="G60" s="22"/>
      <c r="H60" s="25"/>
      <c r="I60" s="22"/>
      <c r="J60" s="25"/>
      <c r="K60" s="22"/>
      <c r="L60" s="25"/>
      <c r="M60" s="53"/>
      <c r="N60" s="42">
        <v>946120</v>
      </c>
    </row>
    <row r="61" spans="1:14" ht="12.75" customHeight="1">
      <c r="A61" s="9" t="s">
        <v>145</v>
      </c>
      <c r="B61" s="12" t="s">
        <v>146</v>
      </c>
      <c r="C61" s="22"/>
      <c r="D61" s="25"/>
      <c r="E61" s="22">
        <v>917075</v>
      </c>
      <c r="F61" s="25"/>
      <c r="G61" s="22"/>
      <c r="H61" s="25">
        <v>554231</v>
      </c>
      <c r="I61" s="22"/>
      <c r="J61" s="25"/>
      <c r="K61" s="22"/>
      <c r="L61" s="25"/>
      <c r="M61" s="53"/>
      <c r="N61" s="42"/>
    </row>
    <row r="62" spans="1:14" ht="12.75" customHeight="1">
      <c r="A62" s="9" t="s">
        <v>147</v>
      </c>
      <c r="B62" s="12" t="s">
        <v>148</v>
      </c>
      <c r="C62" s="22"/>
      <c r="D62" s="25"/>
      <c r="E62" s="22"/>
      <c r="F62" s="25"/>
      <c r="G62" s="22"/>
      <c r="H62" s="25"/>
      <c r="I62" s="22"/>
      <c r="J62" s="25"/>
      <c r="K62" s="22"/>
      <c r="L62" s="25"/>
      <c r="M62" s="53"/>
      <c r="N62" s="42"/>
    </row>
    <row r="63" spans="1:14" ht="12.75" customHeight="1">
      <c r="A63" s="9" t="s">
        <v>149</v>
      </c>
      <c r="B63" s="12" t="s">
        <v>150</v>
      </c>
      <c r="C63" s="22">
        <v>2925000</v>
      </c>
      <c r="D63" s="25"/>
      <c r="E63" s="22"/>
      <c r="F63" s="25"/>
      <c r="G63" s="22"/>
      <c r="H63" s="25"/>
      <c r="I63" s="22"/>
      <c r="J63" s="25"/>
      <c r="K63" s="22"/>
      <c r="L63" s="25"/>
      <c r="M63" s="53"/>
      <c r="N63" s="42">
        <v>4515000</v>
      </c>
    </row>
    <row r="64" spans="1:14" ht="12.75" customHeight="1">
      <c r="A64" s="9" t="s">
        <v>151</v>
      </c>
      <c r="B64" s="12" t="s">
        <v>152</v>
      </c>
      <c r="C64" s="22"/>
      <c r="D64" s="25"/>
      <c r="E64" s="22"/>
      <c r="F64" s="25"/>
      <c r="G64" s="22"/>
      <c r="H64" s="25"/>
      <c r="I64" s="22"/>
      <c r="J64" s="25"/>
      <c r="K64" s="22"/>
      <c r="L64" s="25"/>
      <c r="M64" s="53"/>
      <c r="N64" s="42"/>
    </row>
    <row r="65" spans="1:14" ht="12.75" customHeight="1">
      <c r="A65" s="10" t="s">
        <v>153</v>
      </c>
      <c r="B65" s="13" t="s">
        <v>154</v>
      </c>
      <c r="C65" s="14">
        <f>SUM(C66:C115)</f>
        <v>5670486</v>
      </c>
      <c r="D65" s="14">
        <f aca="true" t="shared" si="1" ref="D65:N65">SUM(D66:D115)</f>
        <v>5205155</v>
      </c>
      <c r="E65" s="14">
        <f t="shared" si="1"/>
        <v>7320657</v>
      </c>
      <c r="F65" s="14">
        <f t="shared" si="1"/>
        <v>5162838</v>
      </c>
      <c r="G65" s="14">
        <f t="shared" si="1"/>
        <v>5036446</v>
      </c>
      <c r="H65" s="14">
        <f t="shared" si="1"/>
        <v>5831166</v>
      </c>
      <c r="I65" s="14">
        <f t="shared" si="1"/>
        <v>5741202</v>
      </c>
      <c r="J65" s="14">
        <v>5213796</v>
      </c>
      <c r="K65" s="14">
        <f t="shared" si="1"/>
        <v>6931420</v>
      </c>
      <c r="L65" s="14">
        <f t="shared" si="1"/>
        <v>5177713</v>
      </c>
      <c r="M65" s="14">
        <f>SUM(M67:M115)</f>
        <v>5439233</v>
      </c>
      <c r="N65" s="14">
        <f t="shared" si="1"/>
        <v>8039437</v>
      </c>
    </row>
    <row r="66" spans="1:14" ht="12.75" customHeight="1">
      <c r="A66" s="9" t="s">
        <v>155</v>
      </c>
      <c r="B66" s="12" t="s">
        <v>89</v>
      </c>
      <c r="C66" s="22"/>
      <c r="D66" s="25"/>
      <c r="E66" s="22"/>
      <c r="F66" s="25"/>
      <c r="G66" s="22"/>
      <c r="H66" s="25"/>
      <c r="I66" s="22"/>
      <c r="J66" s="25"/>
      <c r="K66" s="22"/>
      <c r="L66" s="25"/>
      <c r="M66" s="53"/>
      <c r="N66" s="42"/>
    </row>
    <row r="67" spans="1:14" ht="12.75" customHeight="1">
      <c r="A67" s="9" t="s">
        <v>156</v>
      </c>
      <c r="B67" s="12" t="s">
        <v>3</v>
      </c>
      <c r="C67" s="22">
        <v>1501383</v>
      </c>
      <c r="D67" s="25">
        <v>1501383</v>
      </c>
      <c r="E67" s="22">
        <v>1501383</v>
      </c>
      <c r="F67" s="25">
        <v>1501383</v>
      </c>
      <c r="G67" s="25">
        <v>1458146</v>
      </c>
      <c r="H67" s="25">
        <v>1155491</v>
      </c>
      <c r="I67" s="22">
        <v>1501383</v>
      </c>
      <c r="J67" s="25">
        <v>1501383</v>
      </c>
      <c r="K67" s="22">
        <v>1501383</v>
      </c>
      <c r="L67" s="25">
        <v>1501383</v>
      </c>
      <c r="M67" s="53">
        <v>1501383</v>
      </c>
      <c r="N67" s="42">
        <v>1564443</v>
      </c>
    </row>
    <row r="68" spans="1:14" ht="12.75" customHeight="1">
      <c r="A68" s="9" t="s">
        <v>157</v>
      </c>
      <c r="B68" s="12" t="s">
        <v>92</v>
      </c>
      <c r="C68" s="22"/>
      <c r="D68" s="25"/>
      <c r="E68" s="22"/>
      <c r="F68" s="25"/>
      <c r="G68" s="22"/>
      <c r="H68" s="25"/>
      <c r="I68" s="22"/>
      <c r="J68" s="25"/>
      <c r="K68" s="22"/>
      <c r="L68" s="25"/>
      <c r="M68" s="53"/>
      <c r="N68" s="42"/>
    </row>
    <row r="69" spans="1:14" ht="12.75" customHeight="1">
      <c r="A69" s="9" t="s">
        <v>532</v>
      </c>
      <c r="B69" s="12" t="s">
        <v>541</v>
      </c>
      <c r="C69" s="22">
        <v>150165</v>
      </c>
      <c r="D69" s="25">
        <v>150165</v>
      </c>
      <c r="E69" s="22">
        <v>150165</v>
      </c>
      <c r="F69" s="22">
        <v>150165</v>
      </c>
      <c r="G69" s="22">
        <v>150165</v>
      </c>
      <c r="H69" s="22">
        <v>145547</v>
      </c>
      <c r="I69" s="22">
        <v>136312</v>
      </c>
      <c r="J69" s="25">
        <v>136312</v>
      </c>
      <c r="K69" s="22">
        <v>136312</v>
      </c>
      <c r="L69" s="25">
        <v>136312</v>
      </c>
      <c r="M69" s="53">
        <v>136312</v>
      </c>
      <c r="N69" s="42">
        <v>142036</v>
      </c>
    </row>
    <row r="70" spans="1:14" ht="12.75" customHeight="1">
      <c r="A70" s="9" t="s">
        <v>158</v>
      </c>
      <c r="B70" s="12" t="s">
        <v>159</v>
      </c>
      <c r="C70" s="22">
        <v>82737</v>
      </c>
      <c r="D70" s="25">
        <v>82737</v>
      </c>
      <c r="E70" s="22">
        <v>82737</v>
      </c>
      <c r="F70" s="22">
        <v>82737</v>
      </c>
      <c r="G70" s="22">
        <v>82737</v>
      </c>
      <c r="H70" s="22">
        <v>80142</v>
      </c>
      <c r="I70" s="22">
        <v>74954</v>
      </c>
      <c r="J70" s="25">
        <v>74954</v>
      </c>
      <c r="K70" s="22">
        <v>74954</v>
      </c>
      <c r="L70" s="25">
        <v>74954</v>
      </c>
      <c r="M70" s="53">
        <v>74954</v>
      </c>
      <c r="N70" s="42">
        <v>78101</v>
      </c>
    </row>
    <row r="71" spans="1:14" ht="12.75" customHeight="1">
      <c r="A71" s="9" t="s">
        <v>160</v>
      </c>
      <c r="B71" s="12" t="s">
        <v>94</v>
      </c>
      <c r="C71" s="22"/>
      <c r="D71" s="25"/>
      <c r="E71" s="22"/>
      <c r="F71" s="25"/>
      <c r="G71" s="22"/>
      <c r="H71" s="25"/>
      <c r="I71" s="22"/>
      <c r="J71" s="25"/>
      <c r="K71" s="22"/>
      <c r="L71" s="25"/>
      <c r="M71" s="53"/>
      <c r="N71" s="42"/>
    </row>
    <row r="72" spans="1:14" ht="12.75" customHeight="1">
      <c r="A72" s="9" t="s">
        <v>25</v>
      </c>
      <c r="B72" s="12" t="s">
        <v>26</v>
      </c>
      <c r="C72" s="22"/>
      <c r="D72" s="25"/>
      <c r="E72" s="22"/>
      <c r="F72" s="25"/>
      <c r="G72" s="22"/>
      <c r="H72" s="25"/>
      <c r="I72" s="22"/>
      <c r="J72" s="25"/>
      <c r="K72" s="22"/>
      <c r="L72" s="25"/>
      <c r="M72" s="53"/>
      <c r="N72" s="42"/>
    </row>
    <row r="73" spans="1:14" ht="12.75" customHeight="1">
      <c r="A73" s="9" t="s">
        <v>555</v>
      </c>
      <c r="B73" s="12" t="s">
        <v>556</v>
      </c>
      <c r="C73" s="22">
        <v>364199</v>
      </c>
      <c r="D73" s="25">
        <v>364199</v>
      </c>
      <c r="E73" s="22">
        <v>364199</v>
      </c>
      <c r="F73" s="22">
        <v>364199</v>
      </c>
      <c r="G73" s="22">
        <v>347553</v>
      </c>
      <c r="H73" s="22">
        <v>276932</v>
      </c>
      <c r="I73" s="22">
        <v>359656</v>
      </c>
      <c r="J73" s="25">
        <v>359656</v>
      </c>
      <c r="K73" s="22">
        <v>359656</v>
      </c>
      <c r="L73" s="25">
        <v>359656</v>
      </c>
      <c r="M73" s="53">
        <v>359656</v>
      </c>
      <c r="N73" s="42">
        <v>374761</v>
      </c>
    </row>
    <row r="74" spans="1:14" ht="12.75" customHeight="1">
      <c r="A74" s="9" t="s">
        <v>161</v>
      </c>
      <c r="B74" s="12" t="s">
        <v>98</v>
      </c>
      <c r="C74" s="22"/>
      <c r="D74" s="25"/>
      <c r="E74" s="22"/>
      <c r="F74" s="25"/>
      <c r="G74" s="22"/>
      <c r="H74" s="25"/>
      <c r="I74" s="22"/>
      <c r="J74" s="25"/>
      <c r="K74" s="22"/>
      <c r="L74" s="25"/>
      <c r="M74" s="53"/>
      <c r="N74" s="42"/>
    </row>
    <row r="75" spans="1:14" ht="12.75" customHeight="1">
      <c r="A75" s="9" t="s">
        <v>27</v>
      </c>
      <c r="B75" s="12" t="s">
        <v>28</v>
      </c>
      <c r="C75" s="22"/>
      <c r="D75" s="25"/>
      <c r="E75" s="22"/>
      <c r="F75" s="25"/>
      <c r="G75" s="22"/>
      <c r="H75" s="25"/>
      <c r="I75" s="22"/>
      <c r="J75" s="25"/>
      <c r="K75" s="22"/>
      <c r="L75" s="25"/>
      <c r="M75" s="53"/>
      <c r="N75" s="42"/>
    </row>
    <row r="76" spans="1:14" ht="12.75" customHeight="1">
      <c r="A76" s="9" t="s">
        <v>162</v>
      </c>
      <c r="B76" s="12" t="s">
        <v>100</v>
      </c>
      <c r="C76" s="22"/>
      <c r="D76" s="25"/>
      <c r="E76" s="22"/>
      <c r="F76" s="25"/>
      <c r="G76" s="22"/>
      <c r="H76" s="25"/>
      <c r="I76" s="22"/>
      <c r="J76" s="25"/>
      <c r="K76" s="22"/>
      <c r="L76" s="25"/>
      <c r="M76" s="53"/>
      <c r="N76" s="42"/>
    </row>
    <row r="77" spans="1:14" ht="12.75" customHeight="1">
      <c r="A77" s="9" t="s">
        <v>163</v>
      </c>
      <c r="B77" s="12" t="s">
        <v>102</v>
      </c>
      <c r="C77" s="22"/>
      <c r="D77" s="25"/>
      <c r="E77" s="22"/>
      <c r="F77" s="25"/>
      <c r="G77" s="22"/>
      <c r="H77" s="25"/>
      <c r="I77" s="22"/>
      <c r="J77" s="25"/>
      <c r="K77" s="22"/>
      <c r="L77" s="25"/>
      <c r="M77" s="53"/>
      <c r="N77" s="42"/>
    </row>
    <row r="78" spans="1:14" ht="12.75" customHeight="1">
      <c r="A78" s="9" t="s">
        <v>29</v>
      </c>
      <c r="B78" s="12" t="s">
        <v>30</v>
      </c>
      <c r="C78" s="22"/>
      <c r="D78" s="25"/>
      <c r="E78" s="22"/>
      <c r="F78" s="25"/>
      <c r="G78" s="22"/>
      <c r="H78" s="25"/>
      <c r="I78" s="22"/>
      <c r="J78" s="25"/>
      <c r="K78" s="22"/>
      <c r="L78" s="25"/>
      <c r="M78" s="53"/>
      <c r="N78" s="42"/>
    </row>
    <row r="79" spans="1:14" ht="12.75" customHeight="1">
      <c r="A79" s="9" t="s">
        <v>557</v>
      </c>
      <c r="B79" s="12" t="s">
        <v>545</v>
      </c>
      <c r="C79" s="22">
        <v>440000</v>
      </c>
      <c r="D79" s="25">
        <v>440000</v>
      </c>
      <c r="E79" s="22">
        <v>440000</v>
      </c>
      <c r="F79" s="22">
        <v>440000</v>
      </c>
      <c r="G79" s="22">
        <v>440000</v>
      </c>
      <c r="H79" s="22">
        <v>465750</v>
      </c>
      <c r="I79" s="22">
        <v>893478</v>
      </c>
      <c r="J79" s="25">
        <v>470000</v>
      </c>
      <c r="K79" s="22">
        <v>470000</v>
      </c>
      <c r="L79" s="25">
        <v>470000</v>
      </c>
      <c r="M79" s="53">
        <v>470000</v>
      </c>
      <c r="N79" s="42">
        <v>470000</v>
      </c>
    </row>
    <row r="80" spans="1:14" ht="12.75" customHeight="1">
      <c r="A80" s="9" t="s">
        <v>164</v>
      </c>
      <c r="B80" s="12" t="s">
        <v>104</v>
      </c>
      <c r="C80" s="22"/>
      <c r="D80" s="25"/>
      <c r="E80" s="22"/>
      <c r="F80" s="25"/>
      <c r="G80" s="22"/>
      <c r="H80" s="25"/>
      <c r="I80" s="22"/>
      <c r="J80" s="25"/>
      <c r="K80" s="22"/>
      <c r="L80" s="25"/>
      <c r="M80" s="53"/>
      <c r="N80" s="42"/>
    </row>
    <row r="81" spans="1:14" ht="12.75" customHeight="1">
      <c r="A81" s="9" t="s">
        <v>165</v>
      </c>
      <c r="B81" s="12" t="s">
        <v>13</v>
      </c>
      <c r="C81" s="22"/>
      <c r="D81" s="25"/>
      <c r="E81" s="22"/>
      <c r="F81" s="25"/>
      <c r="G81" s="22"/>
      <c r="H81" s="25"/>
      <c r="I81" s="22"/>
      <c r="J81" s="25"/>
      <c r="K81" s="22"/>
      <c r="L81" s="25"/>
      <c r="M81" s="53"/>
      <c r="N81" s="42"/>
    </row>
    <row r="82" spans="1:14" ht="12.75" customHeight="1">
      <c r="A82" s="9" t="s">
        <v>558</v>
      </c>
      <c r="B82" s="12" t="s">
        <v>559</v>
      </c>
      <c r="C82" s="22">
        <v>78042</v>
      </c>
      <c r="D82" s="25">
        <v>78042</v>
      </c>
      <c r="E82" s="22">
        <v>78042</v>
      </c>
      <c r="F82" s="22">
        <v>78042</v>
      </c>
      <c r="G82" s="22">
        <v>78042</v>
      </c>
      <c r="H82" s="22">
        <v>65035</v>
      </c>
      <c r="I82" s="22">
        <v>78042</v>
      </c>
      <c r="J82" s="25">
        <v>78042</v>
      </c>
      <c r="K82" s="22">
        <v>78042</v>
      </c>
      <c r="L82" s="25">
        <v>78042</v>
      </c>
      <c r="M82" s="53">
        <v>78042</v>
      </c>
      <c r="N82" s="42">
        <v>78042</v>
      </c>
    </row>
    <row r="83" spans="1:14" ht="12.75" customHeight="1">
      <c r="A83" s="9" t="s">
        <v>166</v>
      </c>
      <c r="B83" s="12" t="s">
        <v>106</v>
      </c>
      <c r="C83" s="22"/>
      <c r="D83" s="25"/>
      <c r="E83" s="22"/>
      <c r="F83" s="25"/>
      <c r="G83" s="22"/>
      <c r="H83" s="25"/>
      <c r="I83" s="22"/>
      <c r="J83" s="25"/>
      <c r="K83" s="22"/>
      <c r="L83" s="25"/>
      <c r="M83" s="53"/>
      <c r="N83" s="42"/>
    </row>
    <row r="84" spans="1:14" ht="12.75" customHeight="1">
      <c r="A84" s="9" t="s">
        <v>31</v>
      </c>
      <c r="B84" s="12" t="s">
        <v>32</v>
      </c>
      <c r="C84" s="22"/>
      <c r="D84" s="25"/>
      <c r="E84" s="22"/>
      <c r="F84" s="25"/>
      <c r="G84" s="22"/>
      <c r="H84" s="25"/>
      <c r="I84" s="22"/>
      <c r="J84" s="25"/>
      <c r="K84" s="22"/>
      <c r="L84" s="25"/>
      <c r="M84" s="53"/>
      <c r="N84" s="42"/>
    </row>
    <row r="85" spans="1:14" ht="12.75" customHeight="1">
      <c r="A85" s="9" t="s">
        <v>33</v>
      </c>
      <c r="B85" s="12" t="s">
        <v>34</v>
      </c>
      <c r="C85" s="22"/>
      <c r="D85" s="25"/>
      <c r="E85" s="22"/>
      <c r="F85" s="25"/>
      <c r="G85" s="22"/>
      <c r="H85" s="25"/>
      <c r="I85" s="22"/>
      <c r="J85" s="25"/>
      <c r="K85" s="22"/>
      <c r="L85" s="25"/>
      <c r="M85" s="53"/>
      <c r="N85" s="42"/>
    </row>
    <row r="86" spans="1:14" ht="12.75" customHeight="1">
      <c r="A86" s="9" t="s">
        <v>35</v>
      </c>
      <c r="B86" s="12" t="s">
        <v>36</v>
      </c>
      <c r="C86" s="22"/>
      <c r="D86" s="25"/>
      <c r="E86" s="22"/>
      <c r="F86" s="25"/>
      <c r="G86" s="22"/>
      <c r="H86" s="25"/>
      <c r="I86" s="22"/>
      <c r="J86" s="25"/>
      <c r="K86" s="22"/>
      <c r="L86" s="25"/>
      <c r="M86" s="53"/>
      <c r="N86" s="42"/>
    </row>
    <row r="87" spans="1:14" ht="12.75" customHeight="1">
      <c r="A87" s="9" t="s">
        <v>167</v>
      </c>
      <c r="B87" s="12" t="s">
        <v>110</v>
      </c>
      <c r="C87" s="22"/>
      <c r="D87" s="25"/>
      <c r="E87" s="22"/>
      <c r="F87" s="25"/>
      <c r="G87" s="22"/>
      <c r="H87" s="25"/>
      <c r="I87" s="22"/>
      <c r="J87" s="25"/>
      <c r="K87" s="22"/>
      <c r="L87" s="25"/>
      <c r="M87" s="53"/>
      <c r="N87" s="42"/>
    </row>
    <row r="88" spans="1:14" ht="12.75" customHeight="1">
      <c r="A88" s="9" t="s">
        <v>37</v>
      </c>
      <c r="B88" s="12" t="s">
        <v>21</v>
      </c>
      <c r="C88" s="22"/>
      <c r="D88" s="25"/>
      <c r="E88" s="22"/>
      <c r="F88" s="25"/>
      <c r="G88" s="22"/>
      <c r="H88" s="25"/>
      <c r="I88" s="22"/>
      <c r="J88" s="25"/>
      <c r="K88" s="22"/>
      <c r="L88" s="25"/>
      <c r="M88" s="53"/>
      <c r="N88" s="42"/>
    </row>
    <row r="89" spans="1:14" ht="12.75" customHeight="1">
      <c r="A89" s="9" t="s">
        <v>569</v>
      </c>
      <c r="B89" s="12" t="s">
        <v>521</v>
      </c>
      <c r="C89" s="22">
        <v>51232</v>
      </c>
      <c r="D89" s="25">
        <v>51232</v>
      </c>
      <c r="E89" s="22">
        <v>167305</v>
      </c>
      <c r="F89" s="25">
        <v>77174</v>
      </c>
      <c r="G89" s="22">
        <v>77174</v>
      </c>
      <c r="H89" s="22">
        <v>77174</v>
      </c>
      <c r="I89" s="22">
        <v>77174</v>
      </c>
      <c r="J89" s="25">
        <v>77174</v>
      </c>
      <c r="K89" s="22">
        <v>77174</v>
      </c>
      <c r="L89" s="25">
        <v>77174</v>
      </c>
      <c r="M89" s="53">
        <v>77174</v>
      </c>
      <c r="N89" s="42">
        <v>80415</v>
      </c>
    </row>
    <row r="90" spans="1:14" ht="12.75" customHeight="1">
      <c r="A90" s="9" t="s">
        <v>560</v>
      </c>
      <c r="B90" s="12" t="s">
        <v>549</v>
      </c>
      <c r="C90" s="22">
        <v>294973</v>
      </c>
      <c r="D90" s="25">
        <v>398741</v>
      </c>
      <c r="E90" s="22">
        <v>346857</v>
      </c>
      <c r="F90" s="25">
        <v>346857</v>
      </c>
      <c r="G90" s="22">
        <v>334606</v>
      </c>
      <c r="H90" s="25">
        <v>269990</v>
      </c>
      <c r="I90" s="22">
        <v>512722</v>
      </c>
      <c r="J90" s="25">
        <v>342530</v>
      </c>
      <c r="K90" s="22">
        <v>342530</v>
      </c>
      <c r="L90" s="25">
        <v>342530</v>
      </c>
      <c r="M90" s="53">
        <v>342530</v>
      </c>
      <c r="N90" s="42">
        <v>356917</v>
      </c>
    </row>
    <row r="91" spans="1:14" ht="12.75" customHeight="1">
      <c r="A91" s="9" t="s">
        <v>595</v>
      </c>
      <c r="B91" s="12" t="s">
        <v>596</v>
      </c>
      <c r="C91" s="22"/>
      <c r="D91" s="25"/>
      <c r="E91" s="22"/>
      <c r="F91" s="25">
        <v>30044</v>
      </c>
      <c r="G91" s="25">
        <v>30044</v>
      </c>
      <c r="H91" s="25">
        <v>30044</v>
      </c>
      <c r="I91" s="22">
        <v>30044</v>
      </c>
      <c r="J91" s="25">
        <v>30044</v>
      </c>
      <c r="K91" s="22">
        <v>30044</v>
      </c>
      <c r="L91" s="25">
        <v>30044</v>
      </c>
      <c r="M91" s="53">
        <v>30044</v>
      </c>
      <c r="N91" s="42">
        <v>30044</v>
      </c>
    </row>
    <row r="92" spans="1:14" ht="12.75" customHeight="1">
      <c r="A92" s="9" t="s">
        <v>561</v>
      </c>
      <c r="B92" s="12" t="s">
        <v>551</v>
      </c>
      <c r="C92" s="22">
        <v>1734285</v>
      </c>
      <c r="D92" s="25">
        <v>1734285</v>
      </c>
      <c r="E92" s="22">
        <v>1734285</v>
      </c>
      <c r="F92" s="25">
        <v>1734285</v>
      </c>
      <c r="G92" s="22">
        <v>1655018</v>
      </c>
      <c r="H92" s="25">
        <v>1318724</v>
      </c>
      <c r="I92" s="22">
        <v>1712649</v>
      </c>
      <c r="J92" s="25">
        <v>1712649</v>
      </c>
      <c r="K92" s="22">
        <v>1712649</v>
      </c>
      <c r="L92" s="25">
        <v>1712649</v>
      </c>
      <c r="M92" s="53">
        <v>1712649</v>
      </c>
      <c r="N92" s="42">
        <v>1784580</v>
      </c>
    </row>
    <row r="93" spans="1:14" ht="12.75" customHeight="1">
      <c r="A93" s="9" t="s">
        <v>168</v>
      </c>
      <c r="B93" s="12" t="s">
        <v>113</v>
      </c>
      <c r="C93" s="22"/>
      <c r="D93" s="25"/>
      <c r="E93" s="22"/>
      <c r="F93" s="25"/>
      <c r="G93" s="22"/>
      <c r="H93" s="25"/>
      <c r="I93" s="22"/>
      <c r="J93" s="25"/>
      <c r="K93" s="22"/>
      <c r="L93" s="25"/>
      <c r="M93" s="53"/>
      <c r="N93" s="42"/>
    </row>
    <row r="94" spans="1:14" ht="12.75" customHeight="1">
      <c r="A94" s="9" t="s">
        <v>169</v>
      </c>
      <c r="B94" s="12" t="s">
        <v>115</v>
      </c>
      <c r="C94" s="22"/>
      <c r="D94" s="25"/>
      <c r="E94" s="22"/>
      <c r="F94" s="25"/>
      <c r="G94" s="22"/>
      <c r="H94" s="25"/>
      <c r="I94" s="22"/>
      <c r="J94" s="25"/>
      <c r="K94" s="22"/>
      <c r="L94" s="25"/>
      <c r="M94" s="53"/>
      <c r="N94" s="42"/>
    </row>
    <row r="95" spans="1:14" ht="12.75" customHeight="1">
      <c r="A95" s="9" t="s">
        <v>170</v>
      </c>
      <c r="B95" s="12" t="s">
        <v>23</v>
      </c>
      <c r="C95" s="22">
        <v>112423</v>
      </c>
      <c r="D95" s="25">
        <v>115446</v>
      </c>
      <c r="E95" s="22">
        <v>152109</v>
      </c>
      <c r="F95" s="25">
        <v>115282</v>
      </c>
      <c r="G95" s="22">
        <v>111630</v>
      </c>
      <c r="H95" s="25">
        <v>116168</v>
      </c>
      <c r="I95" s="22">
        <v>109277</v>
      </c>
      <c r="J95" s="25">
        <v>109277</v>
      </c>
      <c r="K95" s="22">
        <v>130358</v>
      </c>
      <c r="L95" s="25">
        <v>112925</v>
      </c>
      <c r="M95" s="53">
        <v>109277</v>
      </c>
      <c r="N95" s="42">
        <v>134392</v>
      </c>
    </row>
    <row r="96" spans="1:14" ht="12.75" customHeight="1">
      <c r="A96" s="9" t="s">
        <v>171</v>
      </c>
      <c r="B96" s="12" t="s">
        <v>118</v>
      </c>
      <c r="C96" s="22"/>
      <c r="D96" s="25"/>
      <c r="E96" s="22"/>
      <c r="F96" s="25"/>
      <c r="G96" s="22"/>
      <c r="H96" s="25"/>
      <c r="I96" s="22"/>
      <c r="J96" s="25"/>
      <c r="K96" s="22"/>
      <c r="L96" s="25"/>
      <c r="M96" s="53"/>
      <c r="N96" s="42"/>
    </row>
    <row r="97" spans="1:14" ht="12.75" customHeight="1">
      <c r="A97" s="9" t="s">
        <v>172</v>
      </c>
      <c r="B97" s="12" t="s">
        <v>120</v>
      </c>
      <c r="C97" s="22"/>
      <c r="D97" s="25"/>
      <c r="E97" s="22"/>
      <c r="F97" s="25"/>
      <c r="G97" s="22"/>
      <c r="H97" s="25"/>
      <c r="I97" s="22"/>
      <c r="J97" s="25"/>
      <c r="K97" s="22"/>
      <c r="L97" s="25"/>
      <c r="M97" s="53"/>
      <c r="N97" s="42"/>
    </row>
    <row r="98" spans="1:14" ht="12.75" customHeight="1">
      <c r="A98" s="9" t="s">
        <v>173</v>
      </c>
      <c r="B98" s="12" t="s">
        <v>122</v>
      </c>
      <c r="C98" s="22"/>
      <c r="D98" s="25"/>
      <c r="E98" s="22"/>
      <c r="F98" s="25"/>
      <c r="G98" s="22"/>
      <c r="H98" s="25"/>
      <c r="I98" s="22"/>
      <c r="J98" s="25"/>
      <c r="K98" s="22"/>
      <c r="L98" s="25"/>
      <c r="M98" s="53"/>
      <c r="N98" s="42"/>
    </row>
    <row r="99" spans="1:14" ht="12.75" customHeight="1">
      <c r="A99" s="9" t="s">
        <v>174</v>
      </c>
      <c r="B99" s="12" t="s">
        <v>124</v>
      </c>
      <c r="C99" s="22"/>
      <c r="D99" s="25"/>
      <c r="E99" s="22">
        <v>1053054</v>
      </c>
      <c r="F99" s="25"/>
      <c r="G99" s="22"/>
      <c r="H99" s="25"/>
      <c r="I99" s="22"/>
      <c r="J99" s="25"/>
      <c r="K99" s="22"/>
      <c r="L99" s="25"/>
      <c r="M99" s="53"/>
      <c r="N99" s="42"/>
    </row>
    <row r="100" spans="1:14" ht="12.75" customHeight="1">
      <c r="A100" s="9" t="s">
        <v>175</v>
      </c>
      <c r="B100" s="12" t="s">
        <v>176</v>
      </c>
      <c r="C100" s="22"/>
      <c r="D100" s="25"/>
      <c r="E100" s="22"/>
      <c r="F100" s="25"/>
      <c r="G100" s="22"/>
      <c r="H100" s="25"/>
      <c r="I100" s="22"/>
      <c r="J100" s="25"/>
      <c r="K100" s="22"/>
      <c r="L100" s="25"/>
      <c r="M100" s="53"/>
      <c r="N100" s="42"/>
    </row>
    <row r="101" spans="1:14" ht="12.75" customHeight="1">
      <c r="A101" s="9" t="s">
        <v>567</v>
      </c>
      <c r="B101" s="12" t="s">
        <v>564</v>
      </c>
      <c r="C101" s="22"/>
      <c r="D101" s="25"/>
      <c r="E101" s="22"/>
      <c r="F101" s="25"/>
      <c r="G101" s="22"/>
      <c r="H101" s="25">
        <v>778641</v>
      </c>
      <c r="I101" s="22"/>
      <c r="J101" s="25"/>
      <c r="K101" s="22">
        <v>667155</v>
      </c>
      <c r="L101" s="25"/>
      <c r="M101" s="53"/>
      <c r="N101" s="42">
        <v>695172</v>
      </c>
    </row>
    <row r="102" spans="1:14" ht="12.75" customHeight="1">
      <c r="A102" s="9" t="s">
        <v>568</v>
      </c>
      <c r="B102" s="12" t="s">
        <v>566</v>
      </c>
      <c r="C102" s="22"/>
      <c r="D102" s="25"/>
      <c r="E102" s="22">
        <v>911463</v>
      </c>
      <c r="F102" s="25"/>
      <c r="G102" s="22"/>
      <c r="H102" s="25">
        <v>673947</v>
      </c>
      <c r="I102" s="22"/>
      <c r="J102" s="25"/>
      <c r="K102" s="22">
        <v>577452</v>
      </c>
      <c r="L102" s="25"/>
      <c r="M102" s="53"/>
      <c r="N102" s="42">
        <v>601707</v>
      </c>
    </row>
    <row r="103" spans="1:14" ht="12.75" customHeight="1">
      <c r="A103" s="9" t="s">
        <v>177</v>
      </c>
      <c r="B103" s="12" t="s">
        <v>132</v>
      </c>
      <c r="C103" s="22"/>
      <c r="D103" s="25"/>
      <c r="E103" s="22"/>
      <c r="F103" s="25"/>
      <c r="G103" s="22"/>
      <c r="H103" s="25"/>
      <c r="I103" s="22"/>
      <c r="J103" s="25"/>
      <c r="K103" s="22"/>
      <c r="L103" s="25"/>
      <c r="M103" s="53"/>
      <c r="N103" s="42"/>
    </row>
    <row r="104" spans="1:14" ht="12.75" customHeight="1">
      <c r="A104" s="9" t="s">
        <v>178</v>
      </c>
      <c r="B104" s="12" t="s">
        <v>24</v>
      </c>
      <c r="C104" s="22">
        <v>186047</v>
      </c>
      <c r="D104" s="25">
        <v>234581</v>
      </c>
      <c r="E104" s="22">
        <v>242670</v>
      </c>
      <c r="F104" s="25">
        <v>242670</v>
      </c>
      <c r="G104" s="25">
        <v>242670</v>
      </c>
      <c r="H104" s="25">
        <v>242670</v>
      </c>
      <c r="I104" s="22">
        <v>242670</v>
      </c>
      <c r="J104" s="25">
        <v>242670</v>
      </c>
      <c r="K104" s="22">
        <v>210314</v>
      </c>
      <c r="L104" s="25">
        <v>234581</v>
      </c>
      <c r="M104" s="53">
        <v>226492</v>
      </c>
      <c r="N104" s="42">
        <v>219154</v>
      </c>
    </row>
    <row r="105" spans="1:14" ht="12.75" customHeight="1">
      <c r="A105" s="9" t="s">
        <v>179</v>
      </c>
      <c r="B105" s="12" t="s">
        <v>38</v>
      </c>
      <c r="C105" s="22"/>
      <c r="D105" s="25">
        <v>54344</v>
      </c>
      <c r="E105" s="22"/>
      <c r="F105" s="25"/>
      <c r="G105" s="22">
        <v>28661</v>
      </c>
      <c r="H105" s="25">
        <v>38523</v>
      </c>
      <c r="I105" s="22">
        <v>12841</v>
      </c>
      <c r="J105" s="25">
        <v>79105</v>
      </c>
      <c r="K105" s="22">
        <v>284778</v>
      </c>
      <c r="L105" s="25">
        <v>47463</v>
      </c>
      <c r="M105" s="53">
        <v>320720</v>
      </c>
      <c r="N105" s="42">
        <v>133449</v>
      </c>
    </row>
    <row r="106" spans="1:14" ht="12.75" customHeight="1">
      <c r="A106" s="9" t="s">
        <v>180</v>
      </c>
      <c r="B106" s="12" t="s">
        <v>138</v>
      </c>
      <c r="C106" s="22"/>
      <c r="D106" s="25"/>
      <c r="E106" s="22"/>
      <c r="F106" s="25"/>
      <c r="G106" s="22"/>
      <c r="H106" s="25"/>
      <c r="I106" s="22"/>
      <c r="J106" s="25"/>
      <c r="K106" s="22"/>
      <c r="L106" s="25"/>
      <c r="M106" s="53"/>
      <c r="N106" s="42"/>
    </row>
    <row r="107" spans="1:14" ht="12.75" customHeight="1">
      <c r="A107" s="9" t="s">
        <v>181</v>
      </c>
      <c r="B107" s="12" t="s">
        <v>140</v>
      </c>
      <c r="C107" s="22"/>
      <c r="D107" s="25"/>
      <c r="E107" s="22"/>
      <c r="F107" s="25"/>
      <c r="G107" s="22"/>
      <c r="H107" s="25"/>
      <c r="I107" s="22"/>
      <c r="J107" s="25"/>
      <c r="K107" s="22"/>
      <c r="L107" s="25"/>
      <c r="M107" s="53"/>
      <c r="N107" s="42"/>
    </row>
    <row r="108" spans="1:14" ht="12.75" customHeight="1">
      <c r="A108" s="9" t="s">
        <v>182</v>
      </c>
      <c r="B108" s="12" t="s">
        <v>142</v>
      </c>
      <c r="C108" s="22"/>
      <c r="D108" s="25"/>
      <c r="E108" s="22"/>
      <c r="F108" s="25"/>
      <c r="G108" s="22"/>
      <c r="H108" s="25"/>
      <c r="I108" s="22"/>
      <c r="J108" s="25"/>
      <c r="K108" s="22">
        <v>278619</v>
      </c>
      <c r="L108" s="25"/>
      <c r="M108" s="53"/>
      <c r="N108" s="42"/>
    </row>
    <row r="109" spans="1:14" ht="12.75" customHeight="1">
      <c r="A109" s="9" t="s">
        <v>183</v>
      </c>
      <c r="B109" s="12" t="s">
        <v>144</v>
      </c>
      <c r="C109" s="22"/>
      <c r="D109" s="25"/>
      <c r="E109" s="22"/>
      <c r="F109" s="25"/>
      <c r="G109" s="22"/>
      <c r="H109" s="25"/>
      <c r="I109" s="22"/>
      <c r="J109" s="25"/>
      <c r="K109" s="22"/>
      <c r="L109" s="25"/>
      <c r="M109" s="53"/>
      <c r="N109" s="42">
        <v>221224</v>
      </c>
    </row>
    <row r="110" spans="1:14" ht="12.75" customHeight="1">
      <c r="A110" s="9" t="s">
        <v>184</v>
      </c>
      <c r="B110" s="12" t="s">
        <v>185</v>
      </c>
      <c r="C110" s="22"/>
      <c r="D110" s="25"/>
      <c r="E110" s="22">
        <v>96388</v>
      </c>
      <c r="F110" s="25"/>
      <c r="G110" s="22"/>
      <c r="H110" s="25">
        <v>96388</v>
      </c>
      <c r="I110" s="22"/>
      <c r="J110" s="25"/>
      <c r="K110" s="22"/>
      <c r="L110" s="25"/>
      <c r="M110" s="53"/>
      <c r="N110" s="42"/>
    </row>
    <row r="111" spans="1:14" ht="12.75" customHeight="1">
      <c r="A111" s="9" t="s">
        <v>186</v>
      </c>
      <c r="B111" s="12" t="s">
        <v>187</v>
      </c>
      <c r="C111" s="22"/>
      <c r="D111" s="25"/>
      <c r="E111" s="22"/>
      <c r="F111" s="25"/>
      <c r="G111" s="22"/>
      <c r="H111" s="25"/>
      <c r="I111" s="22"/>
      <c r="J111" s="25"/>
      <c r="K111" s="22"/>
      <c r="L111" s="25"/>
      <c r="M111" s="53"/>
      <c r="N111" s="42"/>
    </row>
    <row r="112" spans="1:14" ht="12.75" customHeight="1">
      <c r="A112" s="9" t="s">
        <v>188</v>
      </c>
      <c r="B112" s="12" t="s">
        <v>150</v>
      </c>
      <c r="C112" s="22">
        <v>675000</v>
      </c>
      <c r="D112" s="25"/>
      <c r="E112" s="22"/>
      <c r="F112" s="25"/>
      <c r="G112" s="22"/>
      <c r="H112" s="25"/>
      <c r="I112" s="22"/>
      <c r="J112" s="25"/>
      <c r="K112" s="22"/>
      <c r="L112" s="25"/>
      <c r="M112" s="53"/>
      <c r="N112" s="42">
        <v>1075000</v>
      </c>
    </row>
    <row r="113" spans="1:14" ht="12.75" customHeight="1">
      <c r="A113" s="9" t="s">
        <v>189</v>
      </c>
      <c r="B113" s="12" t="s">
        <v>152</v>
      </c>
      <c r="C113" s="22"/>
      <c r="D113" s="25"/>
      <c r="E113" s="22"/>
      <c r="F113" s="25"/>
      <c r="G113" s="22"/>
      <c r="H113" s="25"/>
      <c r="I113" s="22"/>
      <c r="J113" s="25"/>
      <c r="K113" s="22"/>
      <c r="L113" s="25"/>
      <c r="M113" s="53"/>
      <c r="N113" s="42"/>
    </row>
    <row r="114" spans="1:14" ht="12.75" customHeight="1">
      <c r="A114" s="9" t="s">
        <v>190</v>
      </c>
      <c r="B114" s="12" t="s">
        <v>102</v>
      </c>
      <c r="C114" s="22"/>
      <c r="D114" s="25"/>
      <c r="E114" s="22"/>
      <c r="F114" s="25"/>
      <c r="G114" s="22"/>
      <c r="H114" s="25"/>
      <c r="I114" s="22"/>
      <c r="J114" s="25"/>
      <c r="K114" s="22"/>
      <c r="L114" s="25"/>
      <c r="M114" s="53"/>
      <c r="N114" s="42"/>
    </row>
    <row r="115" spans="1:14" ht="12.75" customHeight="1">
      <c r="A115" s="9" t="s">
        <v>191</v>
      </c>
      <c r="B115" s="12" t="s">
        <v>192</v>
      </c>
      <c r="C115" s="22"/>
      <c r="D115" s="25"/>
      <c r="E115" s="22"/>
      <c r="F115" s="25"/>
      <c r="G115" s="22"/>
      <c r="H115" s="25"/>
      <c r="I115" s="22"/>
      <c r="J115" s="25"/>
      <c r="K115" s="22"/>
      <c r="L115" s="25"/>
      <c r="M115" s="53"/>
      <c r="N115" s="42"/>
    </row>
    <row r="116" spans="1:14" ht="12.75" customHeight="1">
      <c r="A116" s="10" t="s">
        <v>193</v>
      </c>
      <c r="B116" s="13" t="s">
        <v>194</v>
      </c>
      <c r="C116" s="14">
        <f>C117</f>
        <v>0</v>
      </c>
      <c r="D116" s="14">
        <f>D117</f>
        <v>0</v>
      </c>
      <c r="E116" s="14">
        <f>E117</f>
        <v>0</v>
      </c>
      <c r="F116" s="14">
        <f>SUM(F117:F119)</f>
        <v>441250</v>
      </c>
      <c r="G116" s="14">
        <f>G117</f>
        <v>0</v>
      </c>
      <c r="H116" s="14">
        <f>H119</f>
        <v>479672</v>
      </c>
      <c r="I116" s="14">
        <f aca="true" t="shared" si="2" ref="I116:N116">SUM(I117:I119)</f>
        <v>0</v>
      </c>
      <c r="J116" s="14">
        <v>0</v>
      </c>
      <c r="K116" s="14">
        <f t="shared" si="2"/>
        <v>0</v>
      </c>
      <c r="L116" s="14">
        <f t="shared" si="2"/>
        <v>150757</v>
      </c>
      <c r="M116" s="14">
        <f>SUM(M117:M119)</f>
        <v>425825</v>
      </c>
      <c r="N116" s="14">
        <f t="shared" si="2"/>
        <v>657413</v>
      </c>
    </row>
    <row r="117" spans="1:14" ht="12.75" customHeight="1">
      <c r="A117" s="9" t="s">
        <v>195</v>
      </c>
      <c r="B117" s="12" t="s">
        <v>39</v>
      </c>
      <c r="C117" s="22"/>
      <c r="D117" s="25"/>
      <c r="E117" s="22"/>
      <c r="F117" s="25"/>
      <c r="G117" s="22"/>
      <c r="H117" s="25"/>
      <c r="I117" s="22"/>
      <c r="J117" s="25"/>
      <c r="K117" s="22"/>
      <c r="L117" s="25"/>
      <c r="M117" s="53"/>
      <c r="N117" s="42"/>
    </row>
    <row r="118" spans="1:14" ht="12.75" customHeight="1">
      <c r="A118" s="10" t="s">
        <v>196</v>
      </c>
      <c r="B118" s="13" t="s">
        <v>40</v>
      </c>
      <c r="C118" s="23"/>
      <c r="D118" s="25"/>
      <c r="E118" s="22"/>
      <c r="F118" s="25"/>
      <c r="G118" s="22"/>
      <c r="H118" s="25"/>
      <c r="I118" s="22"/>
      <c r="J118" s="25"/>
      <c r="K118" s="22"/>
      <c r="L118" s="25"/>
      <c r="M118" s="53"/>
      <c r="N118" s="42"/>
    </row>
    <row r="119" spans="1:14" ht="12.75" customHeight="1">
      <c r="A119" s="13" t="s">
        <v>570</v>
      </c>
      <c r="B119" s="13" t="s">
        <v>571</v>
      </c>
      <c r="C119" s="23">
        <v>747059</v>
      </c>
      <c r="D119" s="25">
        <v>548037</v>
      </c>
      <c r="E119" s="22">
        <v>571457</v>
      </c>
      <c r="F119" s="25">
        <v>441250</v>
      </c>
      <c r="G119" s="22">
        <v>445519</v>
      </c>
      <c r="H119" s="25">
        <v>479672</v>
      </c>
      <c r="I119" s="22"/>
      <c r="J119" s="25"/>
      <c r="K119" s="22"/>
      <c r="L119" s="25">
        <v>150757</v>
      </c>
      <c r="M119" s="53">
        <v>425825</v>
      </c>
      <c r="N119" s="42">
        <v>657413</v>
      </c>
    </row>
    <row r="120" spans="1:14" ht="12.75" customHeight="1">
      <c r="A120" s="10" t="s">
        <v>197</v>
      </c>
      <c r="B120" s="13" t="s">
        <v>198</v>
      </c>
      <c r="C120" s="14">
        <f>SUM(C121:C122)</f>
        <v>3357850</v>
      </c>
      <c r="D120" s="14">
        <f aca="true" t="shared" si="3" ref="D120:N120">SUM(D121:D122)</f>
        <v>19946824</v>
      </c>
      <c r="E120" s="14">
        <f t="shared" si="3"/>
        <v>25873601</v>
      </c>
      <c r="F120" s="14">
        <f t="shared" si="3"/>
        <v>16133239</v>
      </c>
      <c r="G120" s="14">
        <f t="shared" si="3"/>
        <v>16506802</v>
      </c>
      <c r="H120" s="14">
        <f t="shared" si="3"/>
        <v>25932939</v>
      </c>
      <c r="I120" s="14">
        <f t="shared" si="3"/>
        <v>17770842</v>
      </c>
      <c r="J120" s="14">
        <v>29900959</v>
      </c>
      <c r="K120" s="14">
        <f t="shared" si="3"/>
        <v>22622248</v>
      </c>
      <c r="L120" s="14">
        <f t="shared" si="3"/>
        <v>22805591</v>
      </c>
      <c r="M120" s="14">
        <f>SUM(M121:M122)</f>
        <v>40939702</v>
      </c>
      <c r="N120" s="14">
        <f t="shared" si="3"/>
        <v>61684702</v>
      </c>
    </row>
    <row r="121" spans="1:14" ht="12.75" customHeight="1">
      <c r="A121" s="9" t="s">
        <v>199</v>
      </c>
      <c r="B121" s="12" t="s">
        <v>200</v>
      </c>
      <c r="C121" s="23"/>
      <c r="D121" s="25"/>
      <c r="E121" s="22"/>
      <c r="F121" s="25"/>
      <c r="G121" s="22"/>
      <c r="H121" s="25"/>
      <c r="I121" s="22"/>
      <c r="J121" s="25"/>
      <c r="K121" s="22"/>
      <c r="L121" s="25"/>
      <c r="M121" s="53"/>
      <c r="N121" s="42"/>
    </row>
    <row r="122" spans="1:14" ht="12.75" customHeight="1">
      <c r="A122" s="9" t="s">
        <v>201</v>
      </c>
      <c r="B122" s="12" t="s">
        <v>41</v>
      </c>
      <c r="C122" s="22">
        <v>3357850</v>
      </c>
      <c r="D122" s="25">
        <v>19946824</v>
      </c>
      <c r="E122" s="22">
        <v>25873601</v>
      </c>
      <c r="F122" s="25">
        <v>16133239</v>
      </c>
      <c r="G122" s="22">
        <v>16506802</v>
      </c>
      <c r="H122" s="25">
        <v>25932939</v>
      </c>
      <c r="I122" s="22">
        <v>17770842</v>
      </c>
      <c r="J122" s="25">
        <v>29900959</v>
      </c>
      <c r="K122" s="22">
        <v>22622248</v>
      </c>
      <c r="L122" s="25">
        <v>22805591</v>
      </c>
      <c r="M122" s="53">
        <v>40939702</v>
      </c>
      <c r="N122" s="42">
        <v>61684702</v>
      </c>
    </row>
    <row r="123" spans="1:14" ht="12.75" customHeight="1">
      <c r="A123" s="10" t="s">
        <v>202</v>
      </c>
      <c r="B123" s="13" t="s">
        <v>203</v>
      </c>
      <c r="C123" s="14">
        <f>SUM(C124:C126)</f>
        <v>4000</v>
      </c>
      <c r="D123" s="14">
        <f aca="true" t="shared" si="4" ref="D123:N123">SUM(D124:D126)</f>
        <v>0</v>
      </c>
      <c r="E123" s="14">
        <f t="shared" si="4"/>
        <v>12260</v>
      </c>
      <c r="F123" s="14">
        <f t="shared" si="4"/>
        <v>34060</v>
      </c>
      <c r="G123" s="14">
        <f t="shared" si="4"/>
        <v>24000</v>
      </c>
      <c r="H123" s="14">
        <f t="shared" si="4"/>
        <v>599368</v>
      </c>
      <c r="I123" s="14">
        <f t="shared" si="4"/>
        <v>0</v>
      </c>
      <c r="J123" s="14">
        <v>39550</v>
      </c>
      <c r="K123" s="14">
        <f t="shared" si="4"/>
        <v>115668</v>
      </c>
      <c r="L123" s="14">
        <f t="shared" si="4"/>
        <v>32890</v>
      </c>
      <c r="M123" s="14">
        <f>SUM(M124:M126)</f>
        <v>97528</v>
      </c>
      <c r="N123" s="14">
        <f t="shared" si="4"/>
        <v>109514</v>
      </c>
    </row>
    <row r="124" spans="1:14" ht="12.75" customHeight="1">
      <c r="A124" s="9" t="s">
        <v>204</v>
      </c>
      <c r="B124" s="12" t="s">
        <v>205</v>
      </c>
      <c r="C124" s="22"/>
      <c r="D124" s="25"/>
      <c r="E124" s="22"/>
      <c r="F124" s="25"/>
      <c r="G124" s="22"/>
      <c r="H124" s="25"/>
      <c r="I124" s="22"/>
      <c r="J124" s="25"/>
      <c r="K124" s="22"/>
      <c r="L124" s="25"/>
      <c r="M124" s="53"/>
      <c r="N124" s="42"/>
    </row>
    <row r="125" spans="1:14" ht="12.75" customHeight="1">
      <c r="A125" s="9" t="s">
        <v>206</v>
      </c>
      <c r="B125" s="12" t="s">
        <v>42</v>
      </c>
      <c r="C125" s="22">
        <v>4000</v>
      </c>
      <c r="D125" s="25"/>
      <c r="E125" s="22">
        <v>12260</v>
      </c>
      <c r="F125" s="25">
        <v>34060</v>
      </c>
      <c r="G125" s="22">
        <v>24000</v>
      </c>
      <c r="H125" s="25">
        <v>599368</v>
      </c>
      <c r="I125" s="22"/>
      <c r="J125" s="25">
        <v>39550</v>
      </c>
      <c r="K125" s="22">
        <v>115668</v>
      </c>
      <c r="L125" s="25">
        <v>32890</v>
      </c>
      <c r="M125" s="53">
        <v>97528</v>
      </c>
      <c r="N125" s="42">
        <v>109514</v>
      </c>
    </row>
    <row r="126" spans="1:14" ht="12.75" customHeight="1">
      <c r="A126" s="9" t="s">
        <v>207</v>
      </c>
      <c r="B126" s="12" t="s">
        <v>208</v>
      </c>
      <c r="C126" s="22"/>
      <c r="D126" s="25"/>
      <c r="E126" s="22"/>
      <c r="F126" s="25"/>
      <c r="G126" s="22"/>
      <c r="H126" s="25"/>
      <c r="I126" s="22"/>
      <c r="J126" s="25"/>
      <c r="K126" s="22"/>
      <c r="L126" s="25"/>
      <c r="M126" s="53"/>
      <c r="N126" s="42"/>
    </row>
    <row r="127" spans="1:14" ht="12.75" customHeight="1">
      <c r="A127" s="10" t="s">
        <v>209</v>
      </c>
      <c r="B127" s="13" t="s">
        <v>210</v>
      </c>
      <c r="C127" s="14">
        <f>SUM(C128:C130)</f>
        <v>113668</v>
      </c>
      <c r="D127" s="14">
        <f aca="true" t="shared" si="5" ref="D127:N127">SUM(D128:D130)</f>
        <v>0</v>
      </c>
      <c r="E127" s="14">
        <f t="shared" si="5"/>
        <v>37990</v>
      </c>
      <c r="F127" s="14">
        <f t="shared" si="5"/>
        <v>116025</v>
      </c>
      <c r="G127" s="14">
        <f t="shared" si="5"/>
        <v>0</v>
      </c>
      <c r="H127" s="14">
        <f t="shared" si="5"/>
        <v>0</v>
      </c>
      <c r="I127" s="14">
        <f t="shared" si="5"/>
        <v>0</v>
      </c>
      <c r="J127" s="14">
        <v>0</v>
      </c>
      <c r="K127" s="14">
        <f t="shared" si="5"/>
        <v>4194662</v>
      </c>
      <c r="L127" s="14">
        <f t="shared" si="5"/>
        <v>0</v>
      </c>
      <c r="M127" s="14">
        <f>SUM(M128:M130)</f>
        <v>0</v>
      </c>
      <c r="N127" s="14">
        <f t="shared" si="5"/>
        <v>0</v>
      </c>
    </row>
    <row r="128" spans="1:14" ht="12.75" customHeight="1">
      <c r="A128" s="9" t="s">
        <v>211</v>
      </c>
      <c r="B128" s="12" t="s">
        <v>212</v>
      </c>
      <c r="C128" s="22"/>
      <c r="D128" s="25"/>
      <c r="E128" s="22"/>
      <c r="F128" s="25"/>
      <c r="G128" s="22"/>
      <c r="H128" s="25"/>
      <c r="I128" s="22"/>
      <c r="J128" s="25"/>
      <c r="K128" s="22"/>
      <c r="L128" s="25"/>
      <c r="M128" s="53"/>
      <c r="N128" s="42"/>
    </row>
    <row r="129" spans="1:14" ht="12.75" customHeight="1">
      <c r="A129" s="9" t="s">
        <v>213</v>
      </c>
      <c r="B129" s="12" t="s">
        <v>214</v>
      </c>
      <c r="C129" s="22">
        <v>113668</v>
      </c>
      <c r="D129" s="25"/>
      <c r="E129" s="22">
        <v>37990</v>
      </c>
      <c r="F129" s="25">
        <v>116025</v>
      </c>
      <c r="G129" s="22"/>
      <c r="H129" s="25"/>
      <c r="I129" s="22"/>
      <c r="J129" s="25"/>
      <c r="K129" s="22">
        <v>4194662</v>
      </c>
      <c r="L129" s="25"/>
      <c r="M129" s="53"/>
      <c r="N129" s="42"/>
    </row>
    <row r="130" spans="1:14" ht="12.75" customHeight="1">
      <c r="A130" s="9" t="s">
        <v>215</v>
      </c>
      <c r="B130" s="12" t="s">
        <v>216</v>
      </c>
      <c r="C130" s="22"/>
      <c r="D130" s="25"/>
      <c r="E130" s="22"/>
      <c r="F130" s="25"/>
      <c r="G130" s="22"/>
      <c r="H130" s="25"/>
      <c r="I130" s="22"/>
      <c r="J130" s="25"/>
      <c r="K130" s="22"/>
      <c r="L130" s="25"/>
      <c r="M130" s="53"/>
      <c r="N130" s="42"/>
    </row>
    <row r="131" spans="1:14" ht="12.75" customHeight="1">
      <c r="A131" s="10" t="s">
        <v>217</v>
      </c>
      <c r="B131" s="13" t="s">
        <v>218</v>
      </c>
      <c r="C131" s="14">
        <f>SUM(C132:C139)</f>
        <v>0</v>
      </c>
      <c r="D131" s="14">
        <f aca="true" t="shared" si="6" ref="D131:N131">SUM(D132:D139)</f>
        <v>30265</v>
      </c>
      <c r="E131" s="14">
        <f t="shared" si="6"/>
        <v>47000</v>
      </c>
      <c r="F131" s="14">
        <f>SUM(F132:F139)</f>
        <v>231917</v>
      </c>
      <c r="G131" s="14">
        <f t="shared" si="6"/>
        <v>9000</v>
      </c>
      <c r="H131" s="14">
        <f t="shared" si="6"/>
        <v>111000</v>
      </c>
      <c r="I131" s="14">
        <f t="shared" si="6"/>
        <v>104000</v>
      </c>
      <c r="J131" s="14">
        <v>122700</v>
      </c>
      <c r="K131" s="14">
        <f t="shared" si="6"/>
        <v>43600</v>
      </c>
      <c r="L131" s="14">
        <f t="shared" si="6"/>
        <v>5000</v>
      </c>
      <c r="M131" s="14">
        <f>SUM(M132:M139)</f>
        <v>615154</v>
      </c>
      <c r="N131" s="14">
        <f t="shared" si="6"/>
        <v>0</v>
      </c>
    </row>
    <row r="132" spans="1:14" ht="12.75" customHeight="1">
      <c r="A132" s="9" t="s">
        <v>219</v>
      </c>
      <c r="B132" s="12" t="s">
        <v>220</v>
      </c>
      <c r="C132" s="22"/>
      <c r="D132" s="25">
        <v>30265</v>
      </c>
      <c r="E132" s="22">
        <v>47000</v>
      </c>
      <c r="F132" s="25">
        <v>231917</v>
      </c>
      <c r="G132" s="22"/>
      <c r="H132" s="25">
        <v>24000</v>
      </c>
      <c r="I132" s="22"/>
      <c r="J132" s="25">
        <v>10700</v>
      </c>
      <c r="K132" s="22">
        <v>16600</v>
      </c>
      <c r="L132" s="25">
        <v>5000</v>
      </c>
      <c r="M132" s="53">
        <v>615154</v>
      </c>
      <c r="N132" s="42"/>
    </row>
    <row r="133" spans="1:14" ht="12.75" customHeight="1">
      <c r="A133" s="9" t="s">
        <v>221</v>
      </c>
      <c r="B133" s="12" t="s">
        <v>222</v>
      </c>
      <c r="C133" s="22"/>
      <c r="D133" s="25"/>
      <c r="E133" s="22"/>
      <c r="F133" s="25"/>
      <c r="G133" s="22"/>
      <c r="H133" s="25"/>
      <c r="I133" s="22"/>
      <c r="J133" s="25"/>
      <c r="K133" s="22"/>
      <c r="L133" s="25"/>
      <c r="M133" s="53"/>
      <c r="N133" s="42"/>
    </row>
    <row r="134" spans="1:14" ht="12.75" customHeight="1">
      <c r="A134" s="9" t="s">
        <v>223</v>
      </c>
      <c r="B134" s="12" t="s">
        <v>224</v>
      </c>
      <c r="C134" s="22"/>
      <c r="D134" s="25"/>
      <c r="E134" s="22"/>
      <c r="F134" s="25"/>
      <c r="G134" s="22"/>
      <c r="H134" s="25"/>
      <c r="I134" s="22"/>
      <c r="J134" s="25"/>
      <c r="K134" s="22"/>
      <c r="L134" s="25"/>
      <c r="M134" s="53"/>
      <c r="N134" s="42"/>
    </row>
    <row r="135" spans="1:14" ht="12.75" customHeight="1">
      <c r="A135" s="9" t="s">
        <v>225</v>
      </c>
      <c r="B135" s="12" t="s">
        <v>43</v>
      </c>
      <c r="C135" s="22"/>
      <c r="D135" s="25"/>
      <c r="E135" s="22"/>
      <c r="F135" s="25"/>
      <c r="G135" s="22"/>
      <c r="H135" s="25"/>
      <c r="I135" s="22"/>
      <c r="J135" s="25"/>
      <c r="K135" s="22"/>
      <c r="L135" s="25"/>
      <c r="M135" s="53"/>
      <c r="N135" s="42"/>
    </row>
    <row r="136" spans="1:14" ht="12.75" customHeight="1">
      <c r="A136" s="9" t="s">
        <v>226</v>
      </c>
      <c r="B136" s="12" t="s">
        <v>222</v>
      </c>
      <c r="C136" s="22"/>
      <c r="D136" s="25"/>
      <c r="E136" s="22"/>
      <c r="F136" s="25"/>
      <c r="G136" s="22"/>
      <c r="H136" s="25"/>
      <c r="I136" s="22"/>
      <c r="J136" s="25"/>
      <c r="K136" s="22"/>
      <c r="L136" s="25"/>
      <c r="M136" s="53"/>
      <c r="N136" s="42"/>
    </row>
    <row r="137" spans="1:14" ht="12.75" customHeight="1">
      <c r="A137" s="9" t="s">
        <v>227</v>
      </c>
      <c r="B137" s="12" t="s">
        <v>224</v>
      </c>
      <c r="C137" s="22"/>
      <c r="D137" s="25"/>
      <c r="E137" s="22"/>
      <c r="F137" s="25"/>
      <c r="G137" s="22"/>
      <c r="H137" s="25"/>
      <c r="I137" s="22"/>
      <c r="J137" s="25"/>
      <c r="K137" s="22"/>
      <c r="L137" s="25"/>
      <c r="M137" s="53"/>
      <c r="N137" s="42"/>
    </row>
    <row r="138" spans="1:14" ht="12.75" customHeight="1">
      <c r="A138" s="9" t="s">
        <v>228</v>
      </c>
      <c r="B138" s="12" t="s">
        <v>229</v>
      </c>
      <c r="C138" s="22"/>
      <c r="D138" s="25"/>
      <c r="E138" s="22"/>
      <c r="F138" s="25"/>
      <c r="G138" s="22">
        <v>9000</v>
      </c>
      <c r="H138" s="25">
        <v>87000</v>
      </c>
      <c r="I138" s="22">
        <v>104000</v>
      </c>
      <c r="J138" s="25">
        <v>112000</v>
      </c>
      <c r="K138" s="22">
        <v>27000</v>
      </c>
      <c r="L138" s="25"/>
      <c r="M138" s="53"/>
      <c r="N138" s="42"/>
    </row>
    <row r="139" spans="1:14" ht="12.75" customHeight="1">
      <c r="A139" s="9" t="s">
        <v>230</v>
      </c>
      <c r="B139" s="12" t="s">
        <v>231</v>
      </c>
      <c r="C139" s="22"/>
      <c r="D139" s="25"/>
      <c r="E139" s="22"/>
      <c r="F139" s="25"/>
      <c r="G139" s="22"/>
      <c r="H139" s="25"/>
      <c r="I139" s="22"/>
      <c r="J139" s="25"/>
      <c r="K139" s="22"/>
      <c r="L139" s="25"/>
      <c r="M139" s="53"/>
      <c r="N139" s="42"/>
    </row>
    <row r="140" spans="1:14" ht="12.75" customHeight="1">
      <c r="A140" s="10" t="s">
        <v>232</v>
      </c>
      <c r="B140" s="13" t="s">
        <v>233</v>
      </c>
      <c r="C140" s="14">
        <f>SUM(C141:C156)</f>
        <v>3896346</v>
      </c>
      <c r="D140" s="14">
        <f aca="true" t="shared" si="7" ref="D140:N140">SUM(D141:D156)</f>
        <v>9851009</v>
      </c>
      <c r="E140" s="14">
        <f t="shared" si="7"/>
        <v>7299583</v>
      </c>
      <c r="F140" s="14">
        <f>SUM(F141:F156)</f>
        <v>1681388</v>
      </c>
      <c r="G140" s="14">
        <f t="shared" si="7"/>
        <v>11455749</v>
      </c>
      <c r="H140" s="14">
        <f t="shared" si="7"/>
        <v>7445332</v>
      </c>
      <c r="I140" s="14">
        <f t="shared" si="7"/>
        <v>12392478</v>
      </c>
      <c r="J140" s="14">
        <v>5543604</v>
      </c>
      <c r="K140" s="14">
        <f t="shared" si="7"/>
        <v>7407197</v>
      </c>
      <c r="L140" s="14">
        <f t="shared" si="7"/>
        <v>12845874</v>
      </c>
      <c r="M140" s="14">
        <f>SUM(M141:M156)</f>
        <v>9249076</v>
      </c>
      <c r="N140" s="14">
        <f t="shared" si="7"/>
        <v>21925952</v>
      </c>
    </row>
    <row r="141" spans="1:14" ht="12.75" customHeight="1">
      <c r="A141" s="9" t="s">
        <v>234</v>
      </c>
      <c r="B141" s="12" t="s">
        <v>44</v>
      </c>
      <c r="C141" s="22">
        <v>804028</v>
      </c>
      <c r="D141" s="25">
        <v>561706</v>
      </c>
      <c r="E141" s="22">
        <v>174071</v>
      </c>
      <c r="F141" s="25">
        <v>56038</v>
      </c>
      <c r="G141" s="22">
        <v>531061</v>
      </c>
      <c r="H141" s="25">
        <v>1535797</v>
      </c>
      <c r="I141" s="22">
        <v>847623</v>
      </c>
      <c r="J141" s="25">
        <v>488406</v>
      </c>
      <c r="K141" s="22">
        <v>70386</v>
      </c>
      <c r="L141" s="25">
        <v>600307</v>
      </c>
      <c r="M141" s="53">
        <v>905080</v>
      </c>
      <c r="N141" s="42">
        <v>1819642</v>
      </c>
    </row>
    <row r="142" spans="1:14" ht="12.75" customHeight="1">
      <c r="A142" s="9" t="s">
        <v>235</v>
      </c>
      <c r="B142" s="12" t="s">
        <v>45</v>
      </c>
      <c r="C142" s="22"/>
      <c r="D142" s="25"/>
      <c r="E142" s="22"/>
      <c r="F142" s="25"/>
      <c r="G142" s="22"/>
      <c r="H142" s="25"/>
      <c r="I142" s="22"/>
      <c r="J142" s="25"/>
      <c r="K142" s="22"/>
      <c r="L142" s="25"/>
      <c r="M142" s="53"/>
      <c r="N142" s="42"/>
    </row>
    <row r="143" spans="1:14" ht="12.75" customHeight="1">
      <c r="A143" s="9" t="s">
        <v>236</v>
      </c>
      <c r="B143" s="12" t="s">
        <v>237</v>
      </c>
      <c r="C143" s="22">
        <v>24900</v>
      </c>
      <c r="D143" s="25">
        <v>585718</v>
      </c>
      <c r="E143" s="22"/>
      <c r="F143" s="25"/>
      <c r="G143" s="22">
        <v>463148</v>
      </c>
      <c r="H143" s="25">
        <v>645742</v>
      </c>
      <c r="I143" s="22">
        <v>130079</v>
      </c>
      <c r="J143" s="25"/>
      <c r="K143" s="22"/>
      <c r="L143" s="25">
        <v>355881</v>
      </c>
      <c r="M143" s="53"/>
      <c r="N143" s="42">
        <v>2636768</v>
      </c>
    </row>
    <row r="144" spans="1:14" ht="12.75" customHeight="1">
      <c r="A144" s="9" t="s">
        <v>238</v>
      </c>
      <c r="B144" s="12" t="s">
        <v>239</v>
      </c>
      <c r="C144" s="22">
        <v>98770</v>
      </c>
      <c r="D144" s="25">
        <v>5564006</v>
      </c>
      <c r="E144" s="22">
        <v>4553252</v>
      </c>
      <c r="F144" s="25">
        <v>11583</v>
      </c>
      <c r="G144" s="22">
        <v>7283770</v>
      </c>
      <c r="H144" s="25">
        <v>3462772</v>
      </c>
      <c r="I144" s="22">
        <v>5980986</v>
      </c>
      <c r="J144" s="25">
        <v>4387564</v>
      </c>
      <c r="K144" s="22">
        <v>2338253</v>
      </c>
      <c r="L144" s="25">
        <v>7423278</v>
      </c>
      <c r="M144" s="53">
        <v>4287492</v>
      </c>
      <c r="N144" s="42">
        <v>7513604</v>
      </c>
    </row>
    <row r="145" spans="1:14" ht="12.75" customHeight="1">
      <c r="A145" s="9" t="s">
        <v>240</v>
      </c>
      <c r="B145" s="12" t="s">
        <v>241</v>
      </c>
      <c r="C145" s="22">
        <v>2082360</v>
      </c>
      <c r="D145" s="25">
        <v>606448</v>
      </c>
      <c r="E145" s="25">
        <v>210607</v>
      </c>
      <c r="F145" s="25"/>
      <c r="G145" s="22">
        <v>1114497</v>
      </c>
      <c r="H145" s="25">
        <v>269848</v>
      </c>
      <c r="I145" s="22">
        <v>1172179</v>
      </c>
      <c r="J145" s="25">
        <v>517888</v>
      </c>
      <c r="K145" s="22">
        <v>569872</v>
      </c>
      <c r="L145" s="25">
        <v>1130474</v>
      </c>
      <c r="M145" s="53">
        <v>530002</v>
      </c>
      <c r="N145" s="42">
        <v>1925921</v>
      </c>
    </row>
    <row r="146" spans="1:14" ht="12.75" customHeight="1">
      <c r="A146" s="9" t="s">
        <v>242</v>
      </c>
      <c r="B146" s="12" t="s">
        <v>243</v>
      </c>
      <c r="C146" s="22"/>
      <c r="D146" s="25"/>
      <c r="E146" s="25"/>
      <c r="F146" s="25"/>
      <c r="G146" s="22"/>
      <c r="H146" s="25"/>
      <c r="I146" s="22"/>
      <c r="J146" s="25"/>
      <c r="K146" s="22"/>
      <c r="L146" s="25"/>
      <c r="M146" s="53"/>
      <c r="N146" s="42"/>
    </row>
    <row r="147" spans="1:14" ht="12.75" customHeight="1">
      <c r="A147" s="9" t="s">
        <v>244</v>
      </c>
      <c r="B147" s="12" t="s">
        <v>46</v>
      </c>
      <c r="C147" s="22">
        <v>34653</v>
      </c>
      <c r="D147" s="25">
        <v>40372</v>
      </c>
      <c r="E147" s="25">
        <v>204866</v>
      </c>
      <c r="F147" s="25"/>
      <c r="G147" s="22">
        <v>82267</v>
      </c>
      <c r="H147" s="25">
        <v>338704</v>
      </c>
      <c r="I147" s="22">
        <v>383201</v>
      </c>
      <c r="J147" s="25">
        <v>10770</v>
      </c>
      <c r="K147" s="22">
        <v>60480</v>
      </c>
      <c r="L147" s="25">
        <v>400354</v>
      </c>
      <c r="M147" s="53">
        <v>90767</v>
      </c>
      <c r="N147" s="42">
        <v>1462964</v>
      </c>
    </row>
    <row r="148" spans="1:14" ht="12.75" customHeight="1">
      <c r="A148" s="9" t="s">
        <v>245</v>
      </c>
      <c r="B148" s="12" t="s">
        <v>246</v>
      </c>
      <c r="C148" s="22"/>
      <c r="D148" s="25"/>
      <c r="E148" s="25"/>
      <c r="F148" s="25"/>
      <c r="G148" s="22"/>
      <c r="H148" s="25"/>
      <c r="I148" s="22"/>
      <c r="J148" s="25"/>
      <c r="K148" s="22"/>
      <c r="L148" s="25"/>
      <c r="M148" s="53"/>
      <c r="N148" s="42"/>
    </row>
    <row r="149" spans="1:14" ht="12.75" customHeight="1">
      <c r="A149" s="9" t="s">
        <v>247</v>
      </c>
      <c r="B149" s="12" t="s">
        <v>47</v>
      </c>
      <c r="C149" s="22"/>
      <c r="D149" s="25"/>
      <c r="E149" s="25"/>
      <c r="F149" s="25"/>
      <c r="G149" s="22"/>
      <c r="H149" s="25"/>
      <c r="I149" s="22"/>
      <c r="J149" s="25"/>
      <c r="K149" s="22"/>
      <c r="L149" s="25"/>
      <c r="M149" s="53"/>
      <c r="N149" s="42"/>
    </row>
    <row r="150" spans="1:14" ht="12.75" customHeight="1">
      <c r="A150" s="9" t="s">
        <v>248</v>
      </c>
      <c r="B150" s="12" t="s">
        <v>48</v>
      </c>
      <c r="C150" s="22">
        <v>848835</v>
      </c>
      <c r="D150" s="25">
        <v>947015</v>
      </c>
      <c r="E150" s="25">
        <v>1270207</v>
      </c>
      <c r="F150" s="25">
        <v>115087</v>
      </c>
      <c r="G150" s="22">
        <v>249796</v>
      </c>
      <c r="H150" s="25">
        <v>76260</v>
      </c>
      <c r="I150" s="22">
        <v>411170</v>
      </c>
      <c r="J150" s="25">
        <v>83876</v>
      </c>
      <c r="K150" s="22">
        <v>741675</v>
      </c>
      <c r="L150" s="25">
        <v>185105</v>
      </c>
      <c r="M150" s="53">
        <v>394741</v>
      </c>
      <c r="N150" s="42">
        <v>228377</v>
      </c>
    </row>
    <row r="151" spans="1:14" ht="12.75" customHeight="1">
      <c r="A151" s="9" t="s">
        <v>249</v>
      </c>
      <c r="B151" s="12" t="s">
        <v>250</v>
      </c>
      <c r="C151" s="22">
        <v>2800</v>
      </c>
      <c r="D151" s="25"/>
      <c r="E151" s="25">
        <v>2350</v>
      </c>
      <c r="F151" s="25">
        <v>245790</v>
      </c>
      <c r="G151" s="22">
        <v>44450</v>
      </c>
      <c r="H151" s="25"/>
      <c r="I151" s="22">
        <v>255000</v>
      </c>
      <c r="J151" s="25">
        <v>19400</v>
      </c>
      <c r="K151" s="22">
        <v>765450</v>
      </c>
      <c r="L151" s="25">
        <v>330000</v>
      </c>
      <c r="M151" s="53">
        <v>75100</v>
      </c>
      <c r="N151" s="42">
        <v>259300</v>
      </c>
    </row>
    <row r="152" spans="1:14" ht="12.75" customHeight="1">
      <c r="A152" s="9" t="s">
        <v>251</v>
      </c>
      <c r="B152" s="12" t="s">
        <v>49</v>
      </c>
      <c r="C152" s="22"/>
      <c r="D152" s="25"/>
      <c r="E152" s="25"/>
      <c r="F152" s="25"/>
      <c r="G152" s="22"/>
      <c r="H152" s="25"/>
      <c r="I152" s="22"/>
      <c r="J152" s="25"/>
      <c r="K152" s="22"/>
      <c r="L152" s="25"/>
      <c r="M152" s="53"/>
      <c r="N152" s="42"/>
    </row>
    <row r="153" spans="1:14" ht="12.75" customHeight="1">
      <c r="A153" s="9" t="s">
        <v>252</v>
      </c>
      <c r="B153" s="12" t="s">
        <v>253</v>
      </c>
      <c r="C153" s="22"/>
      <c r="D153" s="25"/>
      <c r="E153" s="25"/>
      <c r="F153" s="25"/>
      <c r="G153" s="22"/>
      <c r="H153" s="25"/>
      <c r="I153" s="22"/>
      <c r="J153" s="25"/>
      <c r="K153" s="22"/>
      <c r="L153" s="25"/>
      <c r="M153" s="53"/>
      <c r="N153" s="42"/>
    </row>
    <row r="154" spans="1:14" ht="12.75" customHeight="1">
      <c r="A154" s="9" t="s">
        <v>254</v>
      </c>
      <c r="B154" s="12" t="s">
        <v>255</v>
      </c>
      <c r="C154" s="22"/>
      <c r="D154" s="25"/>
      <c r="E154" s="25"/>
      <c r="F154" s="25"/>
      <c r="G154" s="22"/>
      <c r="H154" s="25"/>
      <c r="I154" s="22"/>
      <c r="J154" s="25"/>
      <c r="K154" s="22"/>
      <c r="L154" s="25"/>
      <c r="M154" s="53"/>
      <c r="N154" s="42"/>
    </row>
    <row r="155" spans="1:14" ht="12.75" customHeight="1">
      <c r="A155" s="9" t="s">
        <v>256</v>
      </c>
      <c r="B155" s="12" t="s">
        <v>257</v>
      </c>
      <c r="C155" s="22"/>
      <c r="D155" s="25"/>
      <c r="E155" s="25"/>
      <c r="F155" s="25"/>
      <c r="G155" s="22"/>
      <c r="H155" s="25"/>
      <c r="I155" s="22"/>
      <c r="J155" s="25"/>
      <c r="K155" s="22"/>
      <c r="L155" s="25"/>
      <c r="M155" s="53"/>
      <c r="N155" s="42"/>
    </row>
    <row r="156" spans="1:14" ht="12.75" customHeight="1">
      <c r="A156" s="9" t="s">
        <v>258</v>
      </c>
      <c r="B156" s="12" t="s">
        <v>1</v>
      </c>
      <c r="C156" s="22"/>
      <c r="D156" s="25">
        <v>1545744</v>
      </c>
      <c r="E156" s="25">
        <v>884230</v>
      </c>
      <c r="F156" s="25">
        <v>1252890</v>
      </c>
      <c r="G156" s="22">
        <v>1686760</v>
      </c>
      <c r="H156" s="25">
        <v>1116209</v>
      </c>
      <c r="I156" s="22">
        <v>3212240</v>
      </c>
      <c r="J156" s="25">
        <v>35700</v>
      </c>
      <c r="K156" s="22">
        <v>2861081</v>
      </c>
      <c r="L156" s="25">
        <v>2420475</v>
      </c>
      <c r="M156" s="53">
        <v>2965894</v>
      </c>
      <c r="N156" s="42">
        <v>6079376</v>
      </c>
    </row>
    <row r="157" spans="1:14" ht="12.75" customHeight="1">
      <c r="A157" s="10" t="s">
        <v>259</v>
      </c>
      <c r="B157" s="13" t="s">
        <v>260</v>
      </c>
      <c r="C157" s="14">
        <f>SUM(C158:C166)</f>
        <v>1563306</v>
      </c>
      <c r="D157" s="14">
        <f aca="true" t="shared" si="8" ref="D157:N157">SUM(D158:D166)</f>
        <v>1568394</v>
      </c>
      <c r="E157" s="14">
        <f t="shared" si="8"/>
        <v>1984360</v>
      </c>
      <c r="F157" s="14">
        <f>SUM(F158:F166)</f>
        <v>1137932</v>
      </c>
      <c r="G157" s="14">
        <f t="shared" si="8"/>
        <v>1476219</v>
      </c>
      <c r="H157" s="14">
        <f t="shared" si="8"/>
        <v>2038197</v>
      </c>
      <c r="I157" s="14">
        <f t="shared" si="8"/>
        <v>1652638</v>
      </c>
      <c r="J157" s="14">
        <v>2541427</v>
      </c>
      <c r="K157" s="14">
        <f t="shared" si="8"/>
        <v>1142887</v>
      </c>
      <c r="L157" s="14">
        <f t="shared" si="8"/>
        <v>1962123</v>
      </c>
      <c r="M157" s="14">
        <f>SUM(M158:M166)</f>
        <v>1107254</v>
      </c>
      <c r="N157" s="14">
        <f t="shared" si="8"/>
        <v>4189374</v>
      </c>
    </row>
    <row r="158" spans="1:14" ht="12.75" customHeight="1">
      <c r="A158" s="9" t="s">
        <v>261</v>
      </c>
      <c r="B158" s="12" t="s">
        <v>50</v>
      </c>
      <c r="C158" s="22">
        <v>637401</v>
      </c>
      <c r="D158" s="25">
        <v>566971</v>
      </c>
      <c r="E158" s="25">
        <v>605133</v>
      </c>
      <c r="F158" s="25">
        <v>584630</v>
      </c>
      <c r="G158" s="22">
        <v>585883</v>
      </c>
      <c r="H158" s="25">
        <v>1040355</v>
      </c>
      <c r="I158" s="22">
        <v>804040</v>
      </c>
      <c r="J158" s="25">
        <v>1896835</v>
      </c>
      <c r="K158" s="22">
        <v>395169</v>
      </c>
      <c r="L158" s="25">
        <v>985432</v>
      </c>
      <c r="M158" s="53">
        <v>466279</v>
      </c>
      <c r="N158" s="42">
        <v>2791834</v>
      </c>
    </row>
    <row r="159" spans="1:14" ht="12.75" customHeight="1">
      <c r="A159" s="9" t="s">
        <v>262</v>
      </c>
      <c r="B159" s="12" t="s">
        <v>51</v>
      </c>
      <c r="C159" s="22">
        <v>495539</v>
      </c>
      <c r="D159" s="25">
        <v>481219</v>
      </c>
      <c r="E159" s="25">
        <v>728975</v>
      </c>
      <c r="F159" s="25">
        <v>254439</v>
      </c>
      <c r="G159" s="22">
        <v>252302</v>
      </c>
      <c r="H159" s="25">
        <v>214973</v>
      </c>
      <c r="I159" s="22">
        <v>146232</v>
      </c>
      <c r="J159" s="25">
        <v>25814</v>
      </c>
      <c r="K159" s="22">
        <v>84682</v>
      </c>
      <c r="L159" s="25">
        <v>131259</v>
      </c>
      <c r="M159" s="53">
        <v>123750</v>
      </c>
      <c r="N159" s="42">
        <v>171600</v>
      </c>
    </row>
    <row r="160" spans="1:14" ht="12.75" customHeight="1">
      <c r="A160" s="9" t="s">
        <v>263</v>
      </c>
      <c r="B160" s="12" t="s">
        <v>264</v>
      </c>
      <c r="C160" s="22"/>
      <c r="D160" s="25"/>
      <c r="E160" s="25"/>
      <c r="F160" s="25"/>
      <c r="G160" s="22">
        <v>51200</v>
      </c>
      <c r="H160" s="25">
        <v>132243</v>
      </c>
      <c r="I160" s="22">
        <v>92000</v>
      </c>
      <c r="J160" s="25">
        <v>130000</v>
      </c>
      <c r="K160" s="22">
        <v>65000</v>
      </c>
      <c r="L160" s="25">
        <v>101150</v>
      </c>
      <c r="M160" s="53"/>
      <c r="N160" s="42"/>
    </row>
    <row r="161" spans="1:14" ht="12.75" customHeight="1">
      <c r="A161" s="9" t="s">
        <v>265</v>
      </c>
      <c r="B161" s="12" t="s">
        <v>52</v>
      </c>
      <c r="C161" s="22">
        <v>4050</v>
      </c>
      <c r="D161" s="25">
        <v>46180</v>
      </c>
      <c r="E161" s="25">
        <v>31590</v>
      </c>
      <c r="F161" s="25">
        <v>29880</v>
      </c>
      <c r="G161" s="22">
        <v>23700</v>
      </c>
      <c r="H161" s="25">
        <v>45350</v>
      </c>
      <c r="I161" s="22">
        <v>42000</v>
      </c>
      <c r="J161" s="25">
        <v>39380</v>
      </c>
      <c r="K161" s="22">
        <v>2520</v>
      </c>
      <c r="L161" s="25">
        <v>54790</v>
      </c>
      <c r="M161" s="53">
        <v>29400</v>
      </c>
      <c r="N161" s="42">
        <v>29400</v>
      </c>
    </row>
    <row r="162" spans="1:14" ht="12.75" customHeight="1">
      <c r="A162" s="9" t="s">
        <v>266</v>
      </c>
      <c r="B162" s="12" t="s">
        <v>53</v>
      </c>
      <c r="C162" s="22">
        <v>426316</v>
      </c>
      <c r="D162" s="25">
        <v>444024</v>
      </c>
      <c r="E162" s="25">
        <v>618662</v>
      </c>
      <c r="F162" s="25">
        <v>258983</v>
      </c>
      <c r="G162" s="22">
        <v>411218</v>
      </c>
      <c r="H162" s="25">
        <v>595276</v>
      </c>
      <c r="I162" s="22">
        <v>453221</v>
      </c>
      <c r="J162" s="25">
        <v>449398</v>
      </c>
      <c r="K162" s="22">
        <v>469191</v>
      </c>
      <c r="L162" s="25">
        <v>461976</v>
      </c>
      <c r="M162" s="53">
        <v>487825</v>
      </c>
      <c r="N162" s="42">
        <v>964280</v>
      </c>
    </row>
    <row r="163" spans="1:14" ht="12.75" customHeight="1">
      <c r="A163" s="9" t="s">
        <v>267</v>
      </c>
      <c r="B163" s="12" t="s">
        <v>54</v>
      </c>
      <c r="C163" s="22"/>
      <c r="D163" s="25">
        <v>30000</v>
      </c>
      <c r="E163" s="22"/>
      <c r="F163" s="25">
        <v>10000</v>
      </c>
      <c r="G163" s="22">
        <v>151916</v>
      </c>
      <c r="H163" s="25">
        <v>10000</v>
      </c>
      <c r="I163" s="22">
        <v>115145</v>
      </c>
      <c r="J163" s="25"/>
      <c r="K163" s="22">
        <v>126325</v>
      </c>
      <c r="L163" s="25">
        <v>227516</v>
      </c>
      <c r="M163" s="53"/>
      <c r="N163" s="42">
        <v>232260</v>
      </c>
    </row>
    <row r="164" spans="1:14" ht="12.75" customHeight="1">
      <c r="A164" s="9" t="s">
        <v>268</v>
      </c>
      <c r="B164" s="12" t="s">
        <v>55</v>
      </c>
      <c r="C164" s="22"/>
      <c r="D164" s="25"/>
      <c r="E164" s="22"/>
      <c r="F164" s="25"/>
      <c r="G164" s="22"/>
      <c r="H164" s="25"/>
      <c r="I164" s="22"/>
      <c r="J164" s="25"/>
      <c r="K164" s="22"/>
      <c r="L164" s="25"/>
      <c r="M164" s="53"/>
      <c r="N164" s="42"/>
    </row>
    <row r="165" spans="1:14" ht="12.75" customHeight="1">
      <c r="A165" s="9" t="s">
        <v>269</v>
      </c>
      <c r="B165" s="12" t="s">
        <v>270</v>
      </c>
      <c r="C165" s="22"/>
      <c r="D165" s="25"/>
      <c r="E165" s="22"/>
      <c r="F165" s="25"/>
      <c r="G165" s="22"/>
      <c r="H165" s="25"/>
      <c r="I165" s="22"/>
      <c r="J165" s="25"/>
      <c r="K165" s="22"/>
      <c r="L165" s="25"/>
      <c r="M165" s="53"/>
      <c r="N165" s="42"/>
    </row>
    <row r="166" spans="1:14" ht="12.75" customHeight="1">
      <c r="A166" s="9" t="s">
        <v>271</v>
      </c>
      <c r="B166" s="12" t="s">
        <v>1</v>
      </c>
      <c r="C166" s="22"/>
      <c r="D166" s="25"/>
      <c r="E166" s="22"/>
      <c r="F166" s="25"/>
      <c r="G166" s="22"/>
      <c r="H166" s="25"/>
      <c r="I166" s="22"/>
      <c r="J166" s="25"/>
      <c r="K166" s="22"/>
      <c r="L166" s="25"/>
      <c r="M166" s="53"/>
      <c r="N166" s="42"/>
    </row>
    <row r="167" spans="1:14" ht="12.75" customHeight="1">
      <c r="A167" s="10" t="s">
        <v>272</v>
      </c>
      <c r="B167" s="13" t="s">
        <v>273</v>
      </c>
      <c r="C167" s="14">
        <f>SUM(C168:C175)</f>
        <v>702119</v>
      </c>
      <c r="D167" s="14">
        <f aca="true" t="shared" si="9" ref="D167:N167">SUM(D168:D175)</f>
        <v>5322907</v>
      </c>
      <c r="E167" s="14">
        <f t="shared" si="9"/>
        <v>3782742</v>
      </c>
      <c r="F167" s="14">
        <f>SUM(F168:F175)</f>
        <v>327125</v>
      </c>
      <c r="G167" s="14">
        <f t="shared" si="9"/>
        <v>351917</v>
      </c>
      <c r="H167" s="14">
        <f>SUM(H168:H175)</f>
        <v>578718</v>
      </c>
      <c r="I167" s="14">
        <f t="shared" si="9"/>
        <v>1178440</v>
      </c>
      <c r="J167" s="14">
        <v>217800</v>
      </c>
      <c r="K167" s="14">
        <f t="shared" si="9"/>
        <v>644100</v>
      </c>
      <c r="L167" s="14">
        <f t="shared" si="9"/>
        <v>440300</v>
      </c>
      <c r="M167" s="14">
        <f>SUM(M168:M175)</f>
        <v>856190</v>
      </c>
      <c r="N167" s="14">
        <f t="shared" si="9"/>
        <v>660440</v>
      </c>
    </row>
    <row r="168" spans="1:14" ht="12.75" customHeight="1">
      <c r="A168" s="9" t="s">
        <v>274</v>
      </c>
      <c r="B168" s="12" t="s">
        <v>275</v>
      </c>
      <c r="C168" s="22">
        <v>702119</v>
      </c>
      <c r="D168" s="25">
        <v>3975200</v>
      </c>
      <c r="E168" s="25">
        <v>3452399</v>
      </c>
      <c r="F168" s="25"/>
      <c r="G168" s="22"/>
      <c r="H168" s="25">
        <v>327318</v>
      </c>
      <c r="I168" s="22">
        <v>511500</v>
      </c>
      <c r="J168" s="25"/>
      <c r="K168" s="22">
        <v>418000</v>
      </c>
      <c r="L168" s="25"/>
      <c r="M168" s="53">
        <v>342100</v>
      </c>
      <c r="N168" s="42">
        <v>95500</v>
      </c>
    </row>
    <row r="169" spans="1:14" ht="12.75" customHeight="1">
      <c r="A169" s="9" t="s">
        <v>276</v>
      </c>
      <c r="B169" s="12" t="s">
        <v>277</v>
      </c>
      <c r="C169" s="22"/>
      <c r="D169" s="25"/>
      <c r="E169" s="25">
        <v>12250</v>
      </c>
      <c r="F169" s="25">
        <v>9250</v>
      </c>
      <c r="G169" s="22">
        <v>15500</v>
      </c>
      <c r="H169" s="25">
        <v>18150</v>
      </c>
      <c r="I169" s="22">
        <v>9450</v>
      </c>
      <c r="J169" s="25">
        <v>9550</v>
      </c>
      <c r="K169" s="22"/>
      <c r="L169" s="25">
        <v>36450</v>
      </c>
      <c r="M169" s="53">
        <v>52370</v>
      </c>
      <c r="N169" s="42">
        <v>4750</v>
      </c>
    </row>
    <row r="170" spans="1:14" ht="12.75" customHeight="1">
      <c r="A170" s="9" t="s">
        <v>278</v>
      </c>
      <c r="B170" s="12" t="s">
        <v>279</v>
      </c>
      <c r="C170" s="22"/>
      <c r="D170" s="25"/>
      <c r="E170" s="25"/>
      <c r="F170" s="25">
        <v>29300</v>
      </c>
      <c r="G170" s="22">
        <v>20000</v>
      </c>
      <c r="H170" s="25"/>
      <c r="I170" s="22"/>
      <c r="J170" s="25"/>
      <c r="K170" s="22"/>
      <c r="L170" s="25"/>
      <c r="M170" s="53"/>
      <c r="N170" s="42"/>
    </row>
    <row r="171" spans="1:14" ht="12.75" customHeight="1">
      <c r="A171" s="9" t="s">
        <v>280</v>
      </c>
      <c r="B171" s="12" t="s">
        <v>281</v>
      </c>
      <c r="C171" s="22"/>
      <c r="D171" s="25">
        <v>200000</v>
      </c>
      <c r="E171" s="25">
        <v>109843</v>
      </c>
      <c r="F171" s="25"/>
      <c r="G171" s="22">
        <v>108167</v>
      </c>
      <c r="H171" s="25"/>
      <c r="I171" s="22"/>
      <c r="J171" s="25"/>
      <c r="K171" s="22"/>
      <c r="L171" s="25">
        <v>3600</v>
      </c>
      <c r="M171" s="53"/>
      <c r="N171" s="42"/>
    </row>
    <row r="172" spans="1:14" ht="12.75" customHeight="1">
      <c r="A172" s="9" t="s">
        <v>282</v>
      </c>
      <c r="B172" s="12" t="s">
        <v>283</v>
      </c>
      <c r="C172" s="22"/>
      <c r="D172" s="25"/>
      <c r="E172" s="25"/>
      <c r="F172" s="25"/>
      <c r="G172" s="22">
        <v>208250</v>
      </c>
      <c r="H172" s="25"/>
      <c r="I172" s="22"/>
      <c r="J172" s="25"/>
      <c r="K172" s="22"/>
      <c r="L172" s="25"/>
      <c r="M172" s="53"/>
      <c r="N172" s="42"/>
    </row>
    <row r="173" spans="1:14" ht="12.75" customHeight="1">
      <c r="A173" s="9" t="s">
        <v>284</v>
      </c>
      <c r="B173" s="12" t="s">
        <v>285</v>
      </c>
      <c r="C173" s="22"/>
      <c r="D173" s="25">
        <v>728280</v>
      </c>
      <c r="E173" s="25"/>
      <c r="F173" s="25"/>
      <c r="G173" s="22"/>
      <c r="H173" s="25">
        <v>25000</v>
      </c>
      <c r="I173" s="22">
        <v>216000</v>
      </c>
      <c r="J173" s="25"/>
      <c r="K173" s="22"/>
      <c r="L173" s="25">
        <v>192000</v>
      </c>
      <c r="M173" s="53">
        <v>253470</v>
      </c>
      <c r="N173" s="42"/>
    </row>
    <row r="174" spans="1:14" ht="12.75" customHeight="1">
      <c r="A174" s="9" t="s">
        <v>286</v>
      </c>
      <c r="B174" s="12" t="s">
        <v>287</v>
      </c>
      <c r="C174" s="22"/>
      <c r="D174" s="25">
        <v>419427</v>
      </c>
      <c r="E174" s="25">
        <v>208250</v>
      </c>
      <c r="F174" s="25">
        <v>288575</v>
      </c>
      <c r="G174" s="22"/>
      <c r="H174" s="25">
        <v>208250</v>
      </c>
      <c r="I174" s="22">
        <v>441490</v>
      </c>
      <c r="J174" s="25">
        <v>208250</v>
      </c>
      <c r="K174" s="22">
        <v>226100</v>
      </c>
      <c r="L174" s="25">
        <v>208250</v>
      </c>
      <c r="M174" s="53">
        <v>208250</v>
      </c>
      <c r="N174" s="42">
        <v>560190</v>
      </c>
    </row>
    <row r="175" spans="1:14" ht="12.75" customHeight="1">
      <c r="A175" s="9" t="s">
        <v>288</v>
      </c>
      <c r="B175" s="12" t="s">
        <v>1</v>
      </c>
      <c r="C175" s="22"/>
      <c r="D175" s="25"/>
      <c r="E175" s="22"/>
      <c r="F175" s="25"/>
      <c r="G175" s="22"/>
      <c r="H175" s="25"/>
      <c r="I175" s="22"/>
      <c r="J175" s="25"/>
      <c r="K175" s="22"/>
      <c r="L175" s="25"/>
      <c r="M175" s="53"/>
      <c r="N175" s="42"/>
    </row>
    <row r="176" spans="1:14" ht="12.75" customHeight="1">
      <c r="A176" s="10" t="s">
        <v>289</v>
      </c>
      <c r="B176" s="13" t="s">
        <v>290</v>
      </c>
      <c r="C176" s="14">
        <f>SUM(C177:C179)</f>
        <v>0</v>
      </c>
      <c r="D176" s="14">
        <f aca="true" t="shared" si="10" ref="D176:N176">SUM(D177:D179)</f>
        <v>0</v>
      </c>
      <c r="E176" s="14">
        <f t="shared" si="10"/>
        <v>0</v>
      </c>
      <c r="F176" s="14">
        <f>SUM(F177:F179)</f>
        <v>0</v>
      </c>
      <c r="G176" s="14">
        <f t="shared" si="10"/>
        <v>0</v>
      </c>
      <c r="H176" s="14">
        <f t="shared" si="10"/>
        <v>0</v>
      </c>
      <c r="I176" s="14">
        <f t="shared" si="10"/>
        <v>0</v>
      </c>
      <c r="J176" s="14">
        <v>0</v>
      </c>
      <c r="K176" s="14">
        <f t="shared" si="10"/>
        <v>0</v>
      </c>
      <c r="L176" s="14">
        <f t="shared" si="10"/>
        <v>0</v>
      </c>
      <c r="M176" s="14">
        <f>SUM(M177:M179)</f>
        <v>0</v>
      </c>
      <c r="N176" s="14">
        <f t="shared" si="10"/>
        <v>0</v>
      </c>
    </row>
    <row r="177" spans="1:14" ht="12.75" customHeight="1">
      <c r="A177" s="9" t="s">
        <v>291</v>
      </c>
      <c r="B177" s="12" t="s">
        <v>292</v>
      </c>
      <c r="C177" s="22"/>
      <c r="D177" s="25"/>
      <c r="E177" s="22"/>
      <c r="F177" s="25"/>
      <c r="G177" s="22"/>
      <c r="H177" s="25"/>
      <c r="I177" s="22"/>
      <c r="J177" s="25"/>
      <c r="K177" s="22"/>
      <c r="L177" s="25"/>
      <c r="M177" s="53"/>
      <c r="N177" s="42"/>
    </row>
    <row r="178" spans="1:14" ht="12.75" customHeight="1">
      <c r="A178" s="9" t="s">
        <v>293</v>
      </c>
      <c r="B178" s="12" t="s">
        <v>56</v>
      </c>
      <c r="C178" s="22"/>
      <c r="D178" s="25"/>
      <c r="E178" s="22"/>
      <c r="F178" s="25"/>
      <c r="G178" s="22"/>
      <c r="H178" s="25"/>
      <c r="I178" s="22"/>
      <c r="J178" s="25"/>
      <c r="K178" s="22"/>
      <c r="L178" s="25"/>
      <c r="M178" s="53"/>
      <c r="N178" s="42"/>
    </row>
    <row r="179" spans="1:14" ht="12.75" customHeight="1">
      <c r="A179" s="9" t="s">
        <v>294</v>
      </c>
      <c r="B179" s="12" t="s">
        <v>1</v>
      </c>
      <c r="C179" s="22"/>
      <c r="D179" s="25"/>
      <c r="E179" s="22"/>
      <c r="F179" s="25"/>
      <c r="G179" s="22"/>
      <c r="H179" s="25"/>
      <c r="I179" s="22"/>
      <c r="J179" s="25"/>
      <c r="K179" s="22"/>
      <c r="L179" s="25"/>
      <c r="M179" s="53"/>
      <c r="N179" s="42"/>
    </row>
    <row r="180" spans="1:14" ht="12.75" customHeight="1">
      <c r="A180" s="10" t="s">
        <v>295</v>
      </c>
      <c r="B180" s="13" t="s">
        <v>296</v>
      </c>
      <c r="C180" s="14">
        <f>SUM(C181:C191)</f>
        <v>701108</v>
      </c>
      <c r="D180" s="14">
        <f aca="true" t="shared" si="11" ref="D180:N180">SUM(D181:D191)</f>
        <v>487450</v>
      </c>
      <c r="E180" s="14">
        <f t="shared" si="11"/>
        <v>1177818</v>
      </c>
      <c r="F180" s="14">
        <f>SUM(F181:F191)</f>
        <v>208961</v>
      </c>
      <c r="G180" s="14">
        <f t="shared" si="11"/>
        <v>326810</v>
      </c>
      <c r="H180" s="14">
        <f t="shared" si="11"/>
        <v>346369</v>
      </c>
      <c r="I180" s="14">
        <f t="shared" si="11"/>
        <v>232260</v>
      </c>
      <c r="J180" s="14">
        <v>354467</v>
      </c>
      <c r="K180" s="14">
        <f t="shared" si="11"/>
        <v>279954</v>
      </c>
      <c r="L180" s="14">
        <f t="shared" si="11"/>
        <v>398252</v>
      </c>
      <c r="M180" s="14">
        <f>SUM(M181:M191)</f>
        <v>433639</v>
      </c>
      <c r="N180" s="14">
        <f t="shared" si="11"/>
        <v>563660</v>
      </c>
    </row>
    <row r="181" spans="1:14" ht="12.75" customHeight="1">
      <c r="A181" s="9" t="s">
        <v>297</v>
      </c>
      <c r="B181" s="12" t="s">
        <v>57</v>
      </c>
      <c r="C181" s="22"/>
      <c r="D181" s="25"/>
      <c r="E181" s="22"/>
      <c r="F181" s="25"/>
      <c r="G181" s="22"/>
      <c r="H181" s="25"/>
      <c r="I181" s="22"/>
      <c r="J181" s="25"/>
      <c r="K181" s="22"/>
      <c r="L181" s="25"/>
      <c r="M181" s="53"/>
      <c r="N181" s="42"/>
    </row>
    <row r="182" spans="1:14" ht="12.75" customHeight="1">
      <c r="A182" s="9" t="s">
        <v>298</v>
      </c>
      <c r="B182" s="12" t="s">
        <v>58</v>
      </c>
      <c r="C182" s="22"/>
      <c r="D182" s="25"/>
      <c r="E182" s="22"/>
      <c r="F182" s="25"/>
      <c r="G182" s="22"/>
      <c r="H182" s="25"/>
      <c r="I182" s="22"/>
      <c r="J182" s="25"/>
      <c r="K182" s="22"/>
      <c r="L182" s="25"/>
      <c r="M182" s="53"/>
      <c r="N182" s="42"/>
    </row>
    <row r="183" spans="1:14" ht="12.75" customHeight="1">
      <c r="A183" s="9" t="s">
        <v>299</v>
      </c>
      <c r="B183" s="12" t="s">
        <v>59</v>
      </c>
      <c r="C183" s="22"/>
      <c r="D183" s="25"/>
      <c r="E183" s="22"/>
      <c r="F183" s="25"/>
      <c r="G183" s="22"/>
      <c r="H183" s="25"/>
      <c r="I183" s="22"/>
      <c r="J183" s="25"/>
      <c r="K183" s="22"/>
      <c r="L183" s="25"/>
      <c r="M183" s="53"/>
      <c r="N183" s="42"/>
    </row>
    <row r="184" spans="1:14" ht="12.75" customHeight="1">
      <c r="A184" s="9" t="s">
        <v>300</v>
      </c>
      <c r="B184" s="12" t="s">
        <v>60</v>
      </c>
      <c r="C184" s="22"/>
      <c r="D184" s="25"/>
      <c r="E184" s="22"/>
      <c r="F184" s="25"/>
      <c r="G184" s="22"/>
      <c r="H184" s="25"/>
      <c r="I184" s="22"/>
      <c r="J184" s="25"/>
      <c r="K184" s="22"/>
      <c r="L184" s="25"/>
      <c r="M184" s="53"/>
      <c r="N184" s="42"/>
    </row>
    <row r="185" spans="1:14" ht="12.75" customHeight="1">
      <c r="A185" s="9" t="s">
        <v>301</v>
      </c>
      <c r="B185" s="12" t="s">
        <v>302</v>
      </c>
      <c r="C185" s="22"/>
      <c r="D185" s="25"/>
      <c r="E185" s="22"/>
      <c r="F185" s="25"/>
      <c r="G185" s="22"/>
      <c r="H185" s="25"/>
      <c r="I185" s="22"/>
      <c r="J185" s="25"/>
      <c r="K185" s="22"/>
      <c r="L185" s="25"/>
      <c r="M185" s="53"/>
      <c r="N185" s="42"/>
    </row>
    <row r="186" spans="1:14" ht="12.75" customHeight="1">
      <c r="A186" s="9" t="s">
        <v>303</v>
      </c>
      <c r="B186" s="12" t="s">
        <v>304</v>
      </c>
      <c r="C186" s="22"/>
      <c r="D186" s="25"/>
      <c r="E186" s="22"/>
      <c r="F186" s="25"/>
      <c r="G186" s="22"/>
      <c r="H186" s="25"/>
      <c r="I186" s="22"/>
      <c r="J186" s="25"/>
      <c r="K186" s="22"/>
      <c r="L186" s="25"/>
      <c r="M186" s="53"/>
      <c r="N186" s="42"/>
    </row>
    <row r="187" spans="1:14" ht="12.75" customHeight="1">
      <c r="A187" s="9" t="s">
        <v>305</v>
      </c>
      <c r="B187" s="12" t="s">
        <v>61</v>
      </c>
      <c r="C187" s="22">
        <v>42900</v>
      </c>
      <c r="D187" s="25">
        <v>487450</v>
      </c>
      <c r="E187" s="22">
        <v>18310</v>
      </c>
      <c r="F187" s="25">
        <v>92460</v>
      </c>
      <c r="G187" s="22">
        <v>119810</v>
      </c>
      <c r="H187" s="25">
        <v>169000</v>
      </c>
      <c r="I187" s="22">
        <v>83950</v>
      </c>
      <c r="J187" s="25">
        <v>148300</v>
      </c>
      <c r="K187" s="22">
        <v>154290</v>
      </c>
      <c r="L187" s="25">
        <v>224810</v>
      </c>
      <c r="M187" s="53">
        <v>233660</v>
      </c>
      <c r="N187" s="42">
        <v>269790</v>
      </c>
    </row>
    <row r="188" spans="1:14" ht="12.75" customHeight="1">
      <c r="A188" s="9" t="s">
        <v>306</v>
      </c>
      <c r="B188" s="12" t="s">
        <v>307</v>
      </c>
      <c r="C188" s="22"/>
      <c r="D188" s="25"/>
      <c r="E188" s="22"/>
      <c r="F188" s="25"/>
      <c r="G188" s="22"/>
      <c r="H188" s="25"/>
      <c r="I188" s="22"/>
      <c r="J188" s="25"/>
      <c r="K188" s="22"/>
      <c r="L188" s="25"/>
      <c r="M188" s="53"/>
      <c r="N188" s="42"/>
    </row>
    <row r="189" spans="1:14" ht="12.75" customHeight="1">
      <c r="A189" s="9" t="s">
        <v>308</v>
      </c>
      <c r="B189" s="12" t="s">
        <v>309</v>
      </c>
      <c r="C189" s="22"/>
      <c r="D189" s="25"/>
      <c r="E189" s="22"/>
      <c r="F189" s="25"/>
      <c r="G189" s="22"/>
      <c r="H189" s="25"/>
      <c r="I189" s="22"/>
      <c r="J189" s="25"/>
      <c r="K189" s="22"/>
      <c r="L189" s="25"/>
      <c r="M189" s="53"/>
      <c r="N189" s="42"/>
    </row>
    <row r="190" spans="1:14" ht="12.75" customHeight="1">
      <c r="A190" s="9" t="s">
        <v>310</v>
      </c>
      <c r="B190" s="12" t="s">
        <v>311</v>
      </c>
      <c r="C190" s="22"/>
      <c r="D190" s="25"/>
      <c r="E190" s="22"/>
      <c r="F190" s="25"/>
      <c r="G190" s="22"/>
      <c r="H190" s="25"/>
      <c r="I190" s="22"/>
      <c r="J190" s="25"/>
      <c r="K190" s="22"/>
      <c r="L190" s="25"/>
      <c r="M190" s="53"/>
      <c r="N190" s="42"/>
    </row>
    <row r="191" spans="1:14" ht="12.75" customHeight="1">
      <c r="A191" s="9" t="s">
        <v>312</v>
      </c>
      <c r="B191" s="12" t="s">
        <v>1</v>
      </c>
      <c r="C191" s="22">
        <v>658208</v>
      </c>
      <c r="D191" s="25"/>
      <c r="E191" s="22">
        <v>1159508</v>
      </c>
      <c r="F191" s="25">
        <v>116501</v>
      </c>
      <c r="G191" s="22">
        <v>207000</v>
      </c>
      <c r="H191" s="25">
        <v>177369</v>
      </c>
      <c r="I191" s="22">
        <v>148310</v>
      </c>
      <c r="J191" s="25">
        <v>206167</v>
      </c>
      <c r="K191" s="22">
        <v>125664</v>
      </c>
      <c r="L191" s="25">
        <v>173442</v>
      </c>
      <c r="M191" s="53">
        <v>199979</v>
      </c>
      <c r="N191" s="42">
        <v>293870</v>
      </c>
    </row>
    <row r="192" spans="1:14" ht="12.75" customHeight="1">
      <c r="A192" s="10" t="s">
        <v>313</v>
      </c>
      <c r="B192" s="13" t="s">
        <v>314</v>
      </c>
      <c r="C192" s="14">
        <f>SUM(C193:C199)</f>
        <v>0</v>
      </c>
      <c r="D192" s="14">
        <f aca="true" t="shared" si="12" ref="D192:N192">SUM(D193:D199)</f>
        <v>0</v>
      </c>
      <c r="E192" s="14">
        <f t="shared" si="12"/>
        <v>0</v>
      </c>
      <c r="F192" s="14">
        <f>SUM(F193:F199)</f>
        <v>0</v>
      </c>
      <c r="G192" s="14">
        <f t="shared" si="12"/>
        <v>0</v>
      </c>
      <c r="H192" s="14">
        <f t="shared" si="12"/>
        <v>0</v>
      </c>
      <c r="I192" s="14">
        <f t="shared" si="12"/>
        <v>0</v>
      </c>
      <c r="J192" s="14">
        <v>0</v>
      </c>
      <c r="K192" s="14">
        <f t="shared" si="12"/>
        <v>0</v>
      </c>
      <c r="L192" s="14">
        <f t="shared" si="12"/>
        <v>0</v>
      </c>
      <c r="M192" s="14">
        <f>SUM(M193:M199)</f>
        <v>0</v>
      </c>
      <c r="N192" s="14">
        <f t="shared" si="12"/>
        <v>0</v>
      </c>
    </row>
    <row r="193" spans="1:14" ht="12.75" customHeight="1">
      <c r="A193" s="9" t="s">
        <v>315</v>
      </c>
      <c r="B193" s="12" t="s">
        <v>316</v>
      </c>
      <c r="C193" s="22"/>
      <c r="D193" s="25"/>
      <c r="E193" s="22"/>
      <c r="F193" s="25"/>
      <c r="G193" s="22"/>
      <c r="H193" s="25"/>
      <c r="I193" s="22"/>
      <c r="J193" s="25"/>
      <c r="K193" s="22"/>
      <c r="L193" s="25"/>
      <c r="M193" s="53"/>
      <c r="N193" s="42"/>
    </row>
    <row r="194" spans="1:14" ht="12.75" customHeight="1">
      <c r="A194" s="9" t="s">
        <v>317</v>
      </c>
      <c r="B194" s="12" t="s">
        <v>318</v>
      </c>
      <c r="C194" s="22"/>
      <c r="D194" s="25"/>
      <c r="E194" s="22"/>
      <c r="F194" s="25"/>
      <c r="G194" s="22"/>
      <c r="H194" s="25"/>
      <c r="I194" s="22"/>
      <c r="J194" s="25"/>
      <c r="K194" s="22"/>
      <c r="L194" s="25"/>
      <c r="M194" s="53"/>
      <c r="N194" s="42"/>
    </row>
    <row r="195" spans="1:14" ht="12.75" customHeight="1">
      <c r="A195" s="9" t="s">
        <v>319</v>
      </c>
      <c r="B195" s="12" t="s">
        <v>320</v>
      </c>
      <c r="C195" s="22"/>
      <c r="D195" s="25"/>
      <c r="E195" s="22"/>
      <c r="F195" s="25"/>
      <c r="G195" s="22"/>
      <c r="H195" s="25"/>
      <c r="I195" s="22"/>
      <c r="J195" s="25"/>
      <c r="K195" s="22"/>
      <c r="L195" s="25"/>
      <c r="M195" s="53"/>
      <c r="N195" s="42"/>
    </row>
    <row r="196" spans="1:14" ht="12.75" customHeight="1">
      <c r="A196" s="9" t="s">
        <v>321</v>
      </c>
      <c r="B196" s="12" t="s">
        <v>322</v>
      </c>
      <c r="C196" s="22"/>
      <c r="D196" s="25"/>
      <c r="E196" s="22"/>
      <c r="F196" s="25"/>
      <c r="G196" s="22"/>
      <c r="H196" s="25"/>
      <c r="I196" s="22"/>
      <c r="J196" s="25"/>
      <c r="K196" s="22"/>
      <c r="L196" s="25"/>
      <c r="M196" s="53"/>
      <c r="N196" s="42"/>
    </row>
    <row r="197" spans="1:14" ht="12.75" customHeight="1">
      <c r="A197" s="9" t="s">
        <v>323</v>
      </c>
      <c r="B197" s="12" t="s">
        <v>62</v>
      </c>
      <c r="C197" s="22"/>
      <c r="D197" s="25"/>
      <c r="E197" s="22"/>
      <c r="F197" s="25"/>
      <c r="G197" s="22"/>
      <c r="H197" s="25"/>
      <c r="I197" s="22"/>
      <c r="J197" s="25"/>
      <c r="K197" s="22"/>
      <c r="L197" s="25"/>
      <c r="M197" s="53"/>
      <c r="N197" s="42"/>
    </row>
    <row r="198" spans="1:14" ht="12.75" customHeight="1">
      <c r="A198" s="9" t="s">
        <v>324</v>
      </c>
      <c r="B198" s="12" t="s">
        <v>325</v>
      </c>
      <c r="C198" s="22"/>
      <c r="D198" s="25"/>
      <c r="E198" s="22"/>
      <c r="F198" s="25"/>
      <c r="G198" s="22"/>
      <c r="H198" s="25"/>
      <c r="I198" s="22"/>
      <c r="J198" s="25"/>
      <c r="K198" s="22"/>
      <c r="L198" s="25"/>
      <c r="M198" s="53"/>
      <c r="N198" s="42"/>
    </row>
    <row r="199" spans="1:14" ht="12.75" customHeight="1">
      <c r="A199" s="9" t="s">
        <v>326</v>
      </c>
      <c r="B199" s="12" t="s">
        <v>1</v>
      </c>
      <c r="C199" s="22"/>
      <c r="D199" s="25"/>
      <c r="E199" s="22"/>
      <c r="F199" s="25"/>
      <c r="G199" s="22"/>
      <c r="H199" s="25"/>
      <c r="I199" s="22"/>
      <c r="J199" s="25"/>
      <c r="K199" s="22"/>
      <c r="L199" s="25"/>
      <c r="M199" s="53"/>
      <c r="N199" s="42"/>
    </row>
    <row r="200" spans="1:14" ht="12.75" customHeight="1">
      <c r="A200" s="10" t="s">
        <v>327</v>
      </c>
      <c r="B200" s="13" t="s">
        <v>328</v>
      </c>
      <c r="C200" s="14">
        <f>C201</f>
        <v>0</v>
      </c>
      <c r="D200" s="14">
        <f aca="true" t="shared" si="13" ref="D200:N200">D201</f>
        <v>0</v>
      </c>
      <c r="E200" s="14">
        <f t="shared" si="13"/>
        <v>0</v>
      </c>
      <c r="F200" s="14">
        <f>SUM(F201)</f>
        <v>0</v>
      </c>
      <c r="G200" s="14"/>
      <c r="H200" s="14">
        <f t="shared" si="13"/>
        <v>0</v>
      </c>
      <c r="I200" s="14">
        <f t="shared" si="13"/>
        <v>72000</v>
      </c>
      <c r="J200" s="14">
        <v>0</v>
      </c>
      <c r="K200" s="14">
        <f t="shared" si="13"/>
        <v>0</v>
      </c>
      <c r="L200" s="14">
        <f t="shared" si="13"/>
        <v>0</v>
      </c>
      <c r="M200" s="14">
        <f>SUM(M201)</f>
        <v>0</v>
      </c>
      <c r="N200" s="14">
        <f t="shared" si="13"/>
        <v>1267623</v>
      </c>
    </row>
    <row r="201" spans="1:14" ht="12.75" customHeight="1">
      <c r="A201" s="9" t="s">
        <v>329</v>
      </c>
      <c r="B201" s="12" t="s">
        <v>330</v>
      </c>
      <c r="C201" s="22"/>
      <c r="D201" s="25"/>
      <c r="E201" s="22"/>
      <c r="F201" s="25"/>
      <c r="G201" s="22"/>
      <c r="H201" s="25"/>
      <c r="I201" s="22">
        <v>72000</v>
      </c>
      <c r="J201" s="25"/>
      <c r="K201" s="22"/>
      <c r="L201" s="25"/>
      <c r="M201" s="53"/>
      <c r="N201" s="42">
        <v>1267623</v>
      </c>
    </row>
    <row r="202" spans="1:14" ht="12.75" customHeight="1">
      <c r="A202" s="10" t="s">
        <v>331</v>
      </c>
      <c r="B202" s="13" t="s">
        <v>332</v>
      </c>
      <c r="C202" s="14">
        <f>SUM(C203:C208)</f>
        <v>0</v>
      </c>
      <c r="D202" s="14">
        <f aca="true" t="shared" si="14" ref="D202:N202">SUM(D203:D208)</f>
        <v>0</v>
      </c>
      <c r="E202" s="14">
        <f t="shared" si="14"/>
        <v>0</v>
      </c>
      <c r="F202" s="14">
        <f>SUM(F203:F208)</f>
        <v>0</v>
      </c>
      <c r="G202" s="14">
        <f t="shared" si="14"/>
        <v>48000</v>
      </c>
      <c r="H202" s="14">
        <f t="shared" si="14"/>
        <v>40000</v>
      </c>
      <c r="I202" s="14">
        <f t="shared" si="14"/>
        <v>0</v>
      </c>
      <c r="J202" s="14">
        <v>34000</v>
      </c>
      <c r="K202" s="14">
        <f t="shared" si="14"/>
        <v>79301</v>
      </c>
      <c r="L202" s="14">
        <f t="shared" si="14"/>
        <v>2087000</v>
      </c>
      <c r="M202" s="14">
        <f>SUM(M203:M208)</f>
        <v>301000</v>
      </c>
      <c r="N202" s="14">
        <f t="shared" si="14"/>
        <v>0</v>
      </c>
    </row>
    <row r="203" spans="1:14" ht="12.75" customHeight="1">
      <c r="A203" s="9" t="s">
        <v>333</v>
      </c>
      <c r="B203" s="12" t="s">
        <v>334</v>
      </c>
      <c r="C203" s="22"/>
      <c r="D203" s="25"/>
      <c r="E203" s="22"/>
      <c r="F203" s="25"/>
      <c r="G203" s="22"/>
      <c r="H203" s="25"/>
      <c r="I203" s="22"/>
      <c r="J203" s="25"/>
      <c r="K203" s="22"/>
      <c r="L203" s="25"/>
      <c r="M203" s="53"/>
      <c r="N203" s="42"/>
    </row>
    <row r="204" spans="1:14" ht="12.75" customHeight="1">
      <c r="A204" s="9" t="s">
        <v>335</v>
      </c>
      <c r="B204" s="12" t="s">
        <v>63</v>
      </c>
      <c r="C204" s="22"/>
      <c r="D204" s="25"/>
      <c r="E204" s="22"/>
      <c r="F204" s="25"/>
      <c r="G204" s="22">
        <v>48000</v>
      </c>
      <c r="H204" s="25">
        <v>40000</v>
      </c>
      <c r="I204" s="22"/>
      <c r="J204" s="25">
        <v>34000</v>
      </c>
      <c r="K204" s="22">
        <v>79301</v>
      </c>
      <c r="L204" s="25">
        <v>2087000</v>
      </c>
      <c r="M204" s="53">
        <v>301000</v>
      </c>
      <c r="N204" s="42"/>
    </row>
    <row r="205" spans="1:14" ht="12.75" customHeight="1">
      <c r="A205" s="9" t="s">
        <v>336</v>
      </c>
      <c r="B205" s="12" t="s">
        <v>337</v>
      </c>
      <c r="C205" s="22"/>
      <c r="D205" s="25"/>
      <c r="E205" s="22"/>
      <c r="F205" s="25"/>
      <c r="G205" s="22"/>
      <c r="H205" s="25"/>
      <c r="I205" s="22"/>
      <c r="J205" s="25"/>
      <c r="K205" s="22"/>
      <c r="L205" s="25"/>
      <c r="M205" s="53"/>
      <c r="N205" s="42"/>
    </row>
    <row r="206" spans="1:14" ht="12.75" customHeight="1">
      <c r="A206" s="9" t="s">
        <v>338</v>
      </c>
      <c r="B206" s="12" t="s">
        <v>339</v>
      </c>
      <c r="C206" s="22"/>
      <c r="D206" s="25"/>
      <c r="E206" s="22"/>
      <c r="F206" s="25"/>
      <c r="G206" s="22"/>
      <c r="H206" s="25"/>
      <c r="I206" s="22"/>
      <c r="J206" s="25"/>
      <c r="K206" s="22"/>
      <c r="L206" s="25"/>
      <c r="M206" s="53"/>
      <c r="N206" s="42"/>
    </row>
    <row r="207" spans="1:14" ht="12.75" customHeight="1">
      <c r="A207" s="9" t="s">
        <v>340</v>
      </c>
      <c r="B207" s="12" t="s">
        <v>341</v>
      </c>
      <c r="C207" s="22"/>
      <c r="D207" s="25"/>
      <c r="E207" s="22"/>
      <c r="F207" s="25"/>
      <c r="G207" s="22"/>
      <c r="H207" s="25"/>
      <c r="I207" s="22"/>
      <c r="J207" s="25"/>
      <c r="K207" s="22"/>
      <c r="L207" s="25"/>
      <c r="M207" s="53"/>
      <c r="N207" s="42"/>
    </row>
    <row r="208" spans="1:14" ht="12.75" customHeight="1">
      <c r="A208" s="9" t="s">
        <v>342</v>
      </c>
      <c r="B208" s="12" t="s">
        <v>1</v>
      </c>
      <c r="C208" s="22"/>
      <c r="D208" s="25"/>
      <c r="E208" s="22"/>
      <c r="F208" s="25"/>
      <c r="G208" s="22"/>
      <c r="H208" s="25"/>
      <c r="I208" s="22"/>
      <c r="J208" s="25"/>
      <c r="K208" s="22"/>
      <c r="L208" s="25"/>
      <c r="M208" s="53"/>
      <c r="N208" s="42"/>
    </row>
    <row r="209" spans="1:14" ht="12.75" customHeight="1">
      <c r="A209" s="10" t="s">
        <v>343</v>
      </c>
      <c r="B209" s="13" t="s">
        <v>344</v>
      </c>
      <c r="C209" s="14">
        <f>SUM(C210:C214)</f>
        <v>0</v>
      </c>
      <c r="D209" s="14">
        <f aca="true" t="shared" si="15" ref="D209:N209">SUM(D210:D214)</f>
        <v>991813</v>
      </c>
      <c r="E209" s="14">
        <f t="shared" si="15"/>
        <v>15000</v>
      </c>
      <c r="F209" s="14">
        <f>SUM(F210:F214)</f>
        <v>0</v>
      </c>
      <c r="G209" s="14">
        <f t="shared" si="15"/>
        <v>0</v>
      </c>
      <c r="H209" s="14">
        <f t="shared" si="15"/>
        <v>53550</v>
      </c>
      <c r="I209" s="14">
        <f t="shared" si="15"/>
        <v>0</v>
      </c>
      <c r="J209" s="14">
        <v>0</v>
      </c>
      <c r="K209" s="14">
        <f t="shared" si="15"/>
        <v>0</v>
      </c>
      <c r="L209" s="14">
        <f t="shared" si="15"/>
        <v>0</v>
      </c>
      <c r="M209" s="14">
        <f>SUM(M210:M214)</f>
        <v>0</v>
      </c>
      <c r="N209" s="14">
        <f t="shared" si="15"/>
        <v>0</v>
      </c>
    </row>
    <row r="210" spans="1:14" ht="12.75" customHeight="1">
      <c r="A210" s="9" t="s">
        <v>345</v>
      </c>
      <c r="B210" s="12" t="s">
        <v>64</v>
      </c>
      <c r="C210" s="22"/>
      <c r="D210" s="25"/>
      <c r="E210" s="22"/>
      <c r="F210" s="25"/>
      <c r="G210" s="22"/>
      <c r="H210" s="25"/>
      <c r="I210" s="22"/>
      <c r="J210" s="25"/>
      <c r="K210" s="22"/>
      <c r="L210" s="25"/>
      <c r="M210" s="53"/>
      <c r="N210" s="42"/>
    </row>
    <row r="211" spans="1:14" ht="12.75" customHeight="1">
      <c r="A211" s="9" t="s">
        <v>346</v>
      </c>
      <c r="B211" s="12" t="s">
        <v>347</v>
      </c>
      <c r="C211" s="22"/>
      <c r="D211" s="25"/>
      <c r="E211" s="22"/>
      <c r="F211" s="25"/>
      <c r="G211" s="22"/>
      <c r="H211" s="25"/>
      <c r="I211" s="22"/>
      <c r="J211" s="25"/>
      <c r="K211" s="22"/>
      <c r="L211" s="25"/>
      <c r="M211" s="53"/>
      <c r="N211" s="42"/>
    </row>
    <row r="212" spans="1:14" ht="12.75" customHeight="1">
      <c r="A212" s="9" t="s">
        <v>348</v>
      </c>
      <c r="B212" s="12" t="s">
        <v>349</v>
      </c>
      <c r="C212" s="22"/>
      <c r="D212" s="25"/>
      <c r="E212" s="22"/>
      <c r="F212" s="25"/>
      <c r="G212" s="22"/>
      <c r="H212" s="25"/>
      <c r="I212" s="22"/>
      <c r="J212" s="25"/>
      <c r="K212" s="22"/>
      <c r="L212" s="25"/>
      <c r="M212" s="53"/>
      <c r="N212" s="42"/>
    </row>
    <row r="213" spans="1:14" ht="12.75" customHeight="1">
      <c r="A213" s="9" t="s">
        <v>350</v>
      </c>
      <c r="B213" s="12" t="s">
        <v>351</v>
      </c>
      <c r="C213" s="22"/>
      <c r="D213" s="25"/>
      <c r="E213" s="22"/>
      <c r="F213" s="25"/>
      <c r="G213" s="22"/>
      <c r="H213" s="25"/>
      <c r="I213" s="22"/>
      <c r="J213" s="25"/>
      <c r="K213" s="22"/>
      <c r="L213" s="25"/>
      <c r="M213" s="53"/>
      <c r="N213" s="42"/>
    </row>
    <row r="214" spans="1:14" ht="12.75" customHeight="1">
      <c r="A214" s="9" t="s">
        <v>352</v>
      </c>
      <c r="B214" s="12" t="s">
        <v>1</v>
      </c>
      <c r="C214" s="22"/>
      <c r="D214" s="25">
        <v>991813</v>
      </c>
      <c r="E214" s="22">
        <v>15000</v>
      </c>
      <c r="F214" s="25"/>
      <c r="G214" s="22"/>
      <c r="H214" s="25">
        <v>53550</v>
      </c>
      <c r="I214" s="22"/>
      <c r="J214" s="25"/>
      <c r="K214" s="22"/>
      <c r="L214" s="25"/>
      <c r="M214" s="53"/>
      <c r="N214" s="42"/>
    </row>
    <row r="215" spans="1:14" ht="12.75" customHeight="1">
      <c r="A215" s="10" t="s">
        <v>353</v>
      </c>
      <c r="B215" s="13" t="s">
        <v>354</v>
      </c>
      <c r="C215" s="14">
        <f>SUM(C216:C217)</f>
        <v>0</v>
      </c>
      <c r="D215" s="14">
        <f aca="true" t="shared" si="16" ref="D215:N215">SUM(D216:D217)</f>
        <v>0</v>
      </c>
      <c r="E215" s="14">
        <f t="shared" si="16"/>
        <v>0</v>
      </c>
      <c r="F215" s="14">
        <f t="shared" si="16"/>
        <v>0</v>
      </c>
      <c r="G215" s="14">
        <f t="shared" si="16"/>
        <v>0</v>
      </c>
      <c r="H215" s="14">
        <f t="shared" si="16"/>
        <v>0</v>
      </c>
      <c r="I215" s="14">
        <f t="shared" si="16"/>
        <v>0</v>
      </c>
      <c r="J215" s="14">
        <v>0</v>
      </c>
      <c r="K215" s="14">
        <f t="shared" si="16"/>
        <v>0</v>
      </c>
      <c r="L215" s="14">
        <f t="shared" si="16"/>
        <v>0</v>
      </c>
      <c r="M215" s="14">
        <f t="shared" si="16"/>
        <v>0</v>
      </c>
      <c r="N215" s="14">
        <f t="shared" si="16"/>
        <v>0</v>
      </c>
    </row>
    <row r="216" spans="1:14" ht="12.75" customHeight="1">
      <c r="A216" s="9" t="s">
        <v>355</v>
      </c>
      <c r="B216" s="12" t="s">
        <v>356</v>
      </c>
      <c r="C216" s="22"/>
      <c r="D216" s="25"/>
      <c r="E216" s="22"/>
      <c r="F216" s="25"/>
      <c r="G216" s="22"/>
      <c r="H216" s="25"/>
      <c r="I216" s="22"/>
      <c r="J216" s="25"/>
      <c r="K216" s="22"/>
      <c r="L216" s="25"/>
      <c r="M216" s="53"/>
      <c r="N216" s="42"/>
    </row>
    <row r="217" spans="1:14" ht="12.75" customHeight="1">
      <c r="A217" s="9" t="s">
        <v>357</v>
      </c>
      <c r="B217" s="12" t="s">
        <v>358</v>
      </c>
      <c r="C217" s="22"/>
      <c r="D217" s="25"/>
      <c r="E217" s="22"/>
      <c r="F217" s="25"/>
      <c r="G217" s="22"/>
      <c r="H217" s="25"/>
      <c r="I217" s="22"/>
      <c r="J217" s="25"/>
      <c r="K217" s="22"/>
      <c r="L217" s="25"/>
      <c r="M217" s="53"/>
      <c r="N217" s="42"/>
    </row>
    <row r="218" spans="1:14" ht="12.75" customHeight="1">
      <c r="A218" s="10" t="s">
        <v>359</v>
      </c>
      <c r="B218" s="13" t="s">
        <v>360</v>
      </c>
      <c r="C218" s="14">
        <f>SUM(C219:C241)</f>
        <v>0</v>
      </c>
      <c r="D218" s="14">
        <f aca="true" t="shared" si="17" ref="D218:N218">SUM(D219:D241)</f>
        <v>0</v>
      </c>
      <c r="E218" s="14">
        <f t="shared" si="17"/>
        <v>0</v>
      </c>
      <c r="F218" s="14">
        <f t="shared" si="17"/>
        <v>0</v>
      </c>
      <c r="G218" s="14">
        <f t="shared" si="17"/>
        <v>0</v>
      </c>
      <c r="H218" s="14">
        <f t="shared" si="17"/>
        <v>0</v>
      </c>
      <c r="I218" s="14">
        <f t="shared" si="17"/>
        <v>0</v>
      </c>
      <c r="J218" s="14">
        <v>0</v>
      </c>
      <c r="K218" s="14">
        <f t="shared" si="17"/>
        <v>0</v>
      </c>
      <c r="L218" s="14">
        <f t="shared" si="17"/>
        <v>0</v>
      </c>
      <c r="M218" s="14">
        <f t="shared" si="17"/>
        <v>0</v>
      </c>
      <c r="N218" s="14">
        <f t="shared" si="17"/>
        <v>0</v>
      </c>
    </row>
    <row r="219" spans="1:14" ht="12.75" customHeight="1">
      <c r="A219" s="9" t="s">
        <v>361</v>
      </c>
      <c r="B219" s="12" t="s">
        <v>362</v>
      </c>
      <c r="C219" s="22"/>
      <c r="D219" s="25"/>
      <c r="E219" s="22"/>
      <c r="F219" s="25"/>
      <c r="G219" s="22"/>
      <c r="H219" s="25"/>
      <c r="I219" s="22"/>
      <c r="J219" s="25"/>
      <c r="K219" s="22"/>
      <c r="L219" s="25"/>
      <c r="M219" s="53"/>
      <c r="N219" s="42"/>
    </row>
    <row r="220" spans="1:14" ht="12.75" customHeight="1">
      <c r="A220" s="9" t="s">
        <v>363</v>
      </c>
      <c r="B220" s="12" t="s">
        <v>364</v>
      </c>
      <c r="C220" s="22"/>
      <c r="D220" s="25"/>
      <c r="E220" s="22"/>
      <c r="F220" s="25"/>
      <c r="G220" s="22"/>
      <c r="H220" s="25"/>
      <c r="I220" s="22"/>
      <c r="J220" s="25"/>
      <c r="K220" s="22"/>
      <c r="L220" s="25"/>
      <c r="M220" s="53"/>
      <c r="N220" s="42"/>
    </row>
    <row r="221" spans="1:14" ht="12.75" customHeight="1">
      <c r="A221" s="9" t="s">
        <v>365</v>
      </c>
      <c r="B221" s="12" t="s">
        <v>366</v>
      </c>
      <c r="C221" s="22"/>
      <c r="D221" s="25"/>
      <c r="E221" s="22"/>
      <c r="F221" s="25"/>
      <c r="G221" s="22"/>
      <c r="H221" s="25"/>
      <c r="I221" s="22"/>
      <c r="J221" s="25"/>
      <c r="K221" s="22"/>
      <c r="L221" s="25"/>
      <c r="M221" s="53"/>
      <c r="N221" s="42"/>
    </row>
    <row r="222" spans="1:14" ht="12.75" customHeight="1">
      <c r="A222" s="9" t="s">
        <v>367</v>
      </c>
      <c r="B222" s="12" t="s">
        <v>368</v>
      </c>
      <c r="C222" s="22"/>
      <c r="D222" s="25"/>
      <c r="E222" s="22"/>
      <c r="F222" s="25"/>
      <c r="G222" s="22"/>
      <c r="H222" s="25"/>
      <c r="I222" s="22"/>
      <c r="J222" s="25"/>
      <c r="K222" s="22"/>
      <c r="L222" s="25"/>
      <c r="M222" s="53"/>
      <c r="N222" s="42"/>
    </row>
    <row r="223" spans="1:14" ht="12.75" customHeight="1">
      <c r="A223" s="9" t="s">
        <v>369</v>
      </c>
      <c r="B223" s="12" t="s">
        <v>370</v>
      </c>
      <c r="C223" s="22"/>
      <c r="D223" s="25"/>
      <c r="E223" s="22"/>
      <c r="F223" s="25"/>
      <c r="G223" s="22"/>
      <c r="H223" s="25"/>
      <c r="I223" s="22"/>
      <c r="J223" s="25"/>
      <c r="K223" s="22"/>
      <c r="L223" s="25"/>
      <c r="M223" s="53"/>
      <c r="N223" s="42"/>
    </row>
    <row r="224" spans="1:14" ht="12.75" customHeight="1">
      <c r="A224" s="9" t="s">
        <v>371</v>
      </c>
      <c r="B224" s="12" t="s">
        <v>65</v>
      </c>
      <c r="C224" s="22"/>
      <c r="D224" s="25"/>
      <c r="E224" s="22"/>
      <c r="F224" s="25"/>
      <c r="G224" s="22"/>
      <c r="H224" s="25"/>
      <c r="I224" s="22"/>
      <c r="J224" s="25"/>
      <c r="K224" s="22"/>
      <c r="L224" s="25"/>
      <c r="M224" s="53"/>
      <c r="N224" s="42"/>
    </row>
    <row r="225" spans="1:14" ht="12.75" customHeight="1">
      <c r="A225" s="9" t="s">
        <v>372</v>
      </c>
      <c r="B225" s="12" t="s">
        <v>66</v>
      </c>
      <c r="C225" s="22"/>
      <c r="D225" s="25"/>
      <c r="E225" s="22"/>
      <c r="F225" s="25"/>
      <c r="G225" s="22"/>
      <c r="H225" s="25"/>
      <c r="I225" s="22"/>
      <c r="J225" s="25"/>
      <c r="K225" s="22"/>
      <c r="L225" s="25"/>
      <c r="M225" s="53"/>
      <c r="N225" s="42"/>
    </row>
    <row r="226" spans="1:14" ht="12.75" customHeight="1">
      <c r="A226" s="9" t="s">
        <v>373</v>
      </c>
      <c r="B226" s="12" t="s">
        <v>374</v>
      </c>
      <c r="C226" s="22"/>
      <c r="D226" s="25"/>
      <c r="E226" s="22"/>
      <c r="F226" s="25"/>
      <c r="G226" s="22"/>
      <c r="H226" s="25"/>
      <c r="I226" s="22"/>
      <c r="J226" s="25"/>
      <c r="K226" s="22"/>
      <c r="L226" s="25"/>
      <c r="M226" s="53"/>
      <c r="N226" s="42"/>
    </row>
    <row r="227" spans="1:14" ht="12.75" customHeight="1">
      <c r="A227" s="9" t="s">
        <v>375</v>
      </c>
      <c r="B227" s="12" t="s">
        <v>376</v>
      </c>
      <c r="C227" s="22"/>
      <c r="D227" s="25"/>
      <c r="E227" s="22"/>
      <c r="F227" s="25"/>
      <c r="G227" s="22"/>
      <c r="H227" s="25"/>
      <c r="I227" s="22"/>
      <c r="J227" s="25"/>
      <c r="K227" s="22"/>
      <c r="L227" s="25"/>
      <c r="M227" s="53"/>
      <c r="N227" s="42"/>
    </row>
    <row r="228" spans="1:14" ht="12.75" customHeight="1">
      <c r="A228" s="9" t="s">
        <v>377</v>
      </c>
      <c r="B228" s="12" t="s">
        <v>378</v>
      </c>
      <c r="C228" s="22"/>
      <c r="D228" s="25"/>
      <c r="E228" s="22"/>
      <c r="F228" s="25"/>
      <c r="G228" s="22"/>
      <c r="H228" s="25"/>
      <c r="I228" s="22"/>
      <c r="J228" s="25"/>
      <c r="K228" s="22"/>
      <c r="L228" s="25"/>
      <c r="M228" s="53"/>
      <c r="N228" s="42"/>
    </row>
    <row r="229" spans="1:14" ht="12.75" customHeight="1">
      <c r="A229" s="9" t="s">
        <v>379</v>
      </c>
      <c r="B229" s="12" t="s">
        <v>380</v>
      </c>
      <c r="C229" s="22"/>
      <c r="D229" s="25"/>
      <c r="E229" s="22"/>
      <c r="F229" s="25"/>
      <c r="G229" s="22"/>
      <c r="H229" s="25"/>
      <c r="I229" s="22"/>
      <c r="J229" s="25"/>
      <c r="K229" s="22"/>
      <c r="L229" s="25"/>
      <c r="M229" s="53"/>
      <c r="N229" s="42"/>
    </row>
    <row r="230" spans="1:14" ht="12.75" customHeight="1">
      <c r="A230" s="9" t="s">
        <v>381</v>
      </c>
      <c r="B230" s="12" t="s">
        <v>382</v>
      </c>
      <c r="C230" s="22"/>
      <c r="D230" s="25"/>
      <c r="E230" s="22"/>
      <c r="F230" s="25"/>
      <c r="G230" s="22"/>
      <c r="H230" s="25"/>
      <c r="I230" s="22"/>
      <c r="J230" s="25"/>
      <c r="K230" s="22"/>
      <c r="L230" s="25"/>
      <c r="M230" s="53"/>
      <c r="N230" s="42"/>
    </row>
    <row r="231" spans="1:14" ht="12.75" customHeight="1">
      <c r="A231" s="9" t="s">
        <v>383</v>
      </c>
      <c r="B231" s="12" t="s">
        <v>384</v>
      </c>
      <c r="C231" s="22"/>
      <c r="D231" s="25"/>
      <c r="E231" s="22"/>
      <c r="F231" s="25"/>
      <c r="G231" s="22"/>
      <c r="H231" s="25"/>
      <c r="I231" s="22"/>
      <c r="J231" s="25"/>
      <c r="K231" s="22"/>
      <c r="L231" s="25"/>
      <c r="M231" s="53"/>
      <c r="N231" s="42"/>
    </row>
    <row r="232" spans="1:14" ht="12.75" customHeight="1">
      <c r="A232" s="9" t="s">
        <v>385</v>
      </c>
      <c r="B232" s="12" t="s">
        <v>386</v>
      </c>
      <c r="C232" s="22"/>
      <c r="D232" s="25"/>
      <c r="E232" s="22"/>
      <c r="F232" s="25"/>
      <c r="G232" s="22"/>
      <c r="H232" s="25"/>
      <c r="I232" s="22"/>
      <c r="J232" s="25"/>
      <c r="K232" s="22"/>
      <c r="L232" s="25"/>
      <c r="M232" s="53"/>
      <c r="N232" s="42"/>
    </row>
    <row r="233" spans="1:14" ht="12.75" customHeight="1">
      <c r="A233" s="9" t="s">
        <v>387</v>
      </c>
      <c r="B233" s="12" t="s">
        <v>388</v>
      </c>
      <c r="C233" s="22"/>
      <c r="D233" s="25"/>
      <c r="E233" s="22"/>
      <c r="F233" s="25"/>
      <c r="G233" s="22"/>
      <c r="H233" s="25"/>
      <c r="I233" s="22"/>
      <c r="J233" s="25"/>
      <c r="K233" s="22"/>
      <c r="L233" s="25"/>
      <c r="M233" s="53"/>
      <c r="N233" s="42"/>
    </row>
    <row r="234" spans="1:14" ht="12.75" customHeight="1">
      <c r="A234" s="9" t="s">
        <v>389</v>
      </c>
      <c r="B234" s="12" t="s">
        <v>67</v>
      </c>
      <c r="C234" s="22"/>
      <c r="D234" s="25"/>
      <c r="E234" s="22"/>
      <c r="F234" s="25"/>
      <c r="G234" s="22"/>
      <c r="H234" s="25"/>
      <c r="I234" s="22"/>
      <c r="J234" s="25"/>
      <c r="K234" s="22"/>
      <c r="L234" s="25"/>
      <c r="M234" s="53"/>
      <c r="N234" s="42"/>
    </row>
    <row r="235" spans="1:14" ht="12.75" customHeight="1">
      <c r="A235" s="9" t="s">
        <v>390</v>
      </c>
      <c r="B235" s="12" t="s">
        <v>391</v>
      </c>
      <c r="C235" s="22"/>
      <c r="D235" s="25"/>
      <c r="E235" s="22"/>
      <c r="F235" s="25"/>
      <c r="G235" s="22"/>
      <c r="H235" s="25"/>
      <c r="I235" s="22"/>
      <c r="J235" s="25"/>
      <c r="K235" s="22"/>
      <c r="L235" s="25"/>
      <c r="M235" s="53"/>
      <c r="N235" s="42"/>
    </row>
    <row r="236" spans="1:14" ht="12.75" customHeight="1">
      <c r="A236" s="9" t="s">
        <v>392</v>
      </c>
      <c r="B236" s="12" t="s">
        <v>393</v>
      </c>
      <c r="C236" s="22"/>
      <c r="D236" s="25"/>
      <c r="E236" s="22"/>
      <c r="F236" s="25"/>
      <c r="G236" s="22"/>
      <c r="H236" s="25"/>
      <c r="I236" s="22"/>
      <c r="J236" s="25"/>
      <c r="K236" s="22"/>
      <c r="L236" s="25"/>
      <c r="M236" s="53"/>
      <c r="N236" s="42"/>
    </row>
    <row r="237" spans="1:14" ht="12.75" customHeight="1">
      <c r="A237" s="9" t="s">
        <v>394</v>
      </c>
      <c r="B237" s="12" t="s">
        <v>376</v>
      </c>
      <c r="C237" s="22"/>
      <c r="D237" s="25"/>
      <c r="E237" s="22"/>
      <c r="F237" s="25"/>
      <c r="G237" s="22"/>
      <c r="H237" s="25"/>
      <c r="I237" s="22"/>
      <c r="J237" s="25"/>
      <c r="K237" s="22"/>
      <c r="L237" s="25"/>
      <c r="M237" s="53"/>
      <c r="N237" s="42"/>
    </row>
    <row r="238" spans="1:14" ht="12.75" customHeight="1">
      <c r="A238" s="9" t="s">
        <v>395</v>
      </c>
      <c r="B238" s="12" t="s">
        <v>396</v>
      </c>
      <c r="C238" s="22"/>
      <c r="D238" s="25"/>
      <c r="E238" s="22"/>
      <c r="F238" s="25"/>
      <c r="G238" s="22"/>
      <c r="H238" s="25"/>
      <c r="I238" s="22"/>
      <c r="J238" s="25"/>
      <c r="K238" s="22"/>
      <c r="L238" s="25"/>
      <c r="M238" s="53"/>
      <c r="N238" s="42"/>
    </row>
    <row r="239" spans="1:14" ht="12.75" customHeight="1">
      <c r="A239" s="9" t="s">
        <v>397</v>
      </c>
      <c r="B239" s="12" t="s">
        <v>398</v>
      </c>
      <c r="C239" s="22"/>
      <c r="D239" s="25"/>
      <c r="E239" s="22"/>
      <c r="F239" s="25"/>
      <c r="G239" s="22"/>
      <c r="H239" s="25"/>
      <c r="I239" s="22"/>
      <c r="J239" s="25"/>
      <c r="K239" s="22"/>
      <c r="L239" s="25"/>
      <c r="M239" s="53"/>
      <c r="N239" s="42"/>
    </row>
    <row r="240" spans="1:14" ht="12.75" customHeight="1">
      <c r="A240" s="9" t="s">
        <v>399</v>
      </c>
      <c r="B240" s="12" t="s">
        <v>400</v>
      </c>
      <c r="C240" s="22"/>
      <c r="D240" s="25"/>
      <c r="E240" s="22"/>
      <c r="F240" s="25"/>
      <c r="G240" s="22"/>
      <c r="H240" s="25"/>
      <c r="I240" s="22"/>
      <c r="J240" s="25"/>
      <c r="K240" s="22"/>
      <c r="L240" s="25"/>
      <c r="M240" s="53"/>
      <c r="N240" s="42"/>
    </row>
    <row r="241" spans="1:14" ht="12.75" customHeight="1">
      <c r="A241" s="9" t="s">
        <v>401</v>
      </c>
      <c r="B241" s="12" t="s">
        <v>402</v>
      </c>
      <c r="C241" s="22"/>
      <c r="D241" s="25"/>
      <c r="E241" s="22"/>
      <c r="F241" s="25"/>
      <c r="G241" s="22"/>
      <c r="H241" s="25"/>
      <c r="I241" s="22"/>
      <c r="J241" s="25"/>
      <c r="K241" s="22"/>
      <c r="L241" s="25"/>
      <c r="M241" s="53"/>
      <c r="N241" s="42"/>
    </row>
    <row r="242" spans="1:14" ht="12.75" customHeight="1">
      <c r="A242" s="10" t="s">
        <v>403</v>
      </c>
      <c r="B242" s="13" t="s">
        <v>404</v>
      </c>
      <c r="C242" s="14">
        <f>SUM(C243:C246)</f>
        <v>0</v>
      </c>
      <c r="D242" s="14">
        <f aca="true" t="shared" si="18" ref="D242:N242">SUM(D243:D246)</f>
        <v>0</v>
      </c>
      <c r="E242" s="14">
        <f t="shared" si="18"/>
        <v>0</v>
      </c>
      <c r="F242" s="14">
        <f t="shared" si="18"/>
        <v>0</v>
      </c>
      <c r="G242" s="14">
        <f t="shared" si="18"/>
        <v>0</v>
      </c>
      <c r="H242" s="14">
        <f t="shared" si="18"/>
        <v>0</v>
      </c>
      <c r="I242" s="14">
        <f t="shared" si="18"/>
        <v>0</v>
      </c>
      <c r="J242" s="14">
        <v>0</v>
      </c>
      <c r="K242" s="14">
        <f t="shared" si="18"/>
        <v>0</v>
      </c>
      <c r="L242" s="14">
        <f t="shared" si="18"/>
        <v>0</v>
      </c>
      <c r="M242" s="14">
        <f t="shared" si="18"/>
        <v>0</v>
      </c>
      <c r="N242" s="14">
        <f t="shared" si="18"/>
        <v>0</v>
      </c>
    </row>
    <row r="243" spans="1:14" ht="12.75" customHeight="1">
      <c r="A243" s="9" t="s">
        <v>405</v>
      </c>
      <c r="B243" s="12" t="s">
        <v>406</v>
      </c>
      <c r="C243" s="22"/>
      <c r="D243" s="25"/>
      <c r="E243" s="22"/>
      <c r="F243" s="25"/>
      <c r="G243" s="22"/>
      <c r="H243" s="25"/>
      <c r="I243" s="22"/>
      <c r="J243" s="25"/>
      <c r="K243" s="22"/>
      <c r="L243" s="25"/>
      <c r="M243" s="53"/>
      <c r="N243" s="42"/>
    </row>
    <row r="244" spans="1:14" ht="12.75" customHeight="1">
      <c r="A244" s="9" t="s">
        <v>407</v>
      </c>
      <c r="B244" s="12" t="s">
        <v>406</v>
      </c>
      <c r="C244" s="22"/>
      <c r="D244" s="25"/>
      <c r="E244" s="22"/>
      <c r="F244" s="25"/>
      <c r="G244" s="22"/>
      <c r="H244" s="25"/>
      <c r="I244" s="22"/>
      <c r="J244" s="25"/>
      <c r="K244" s="22"/>
      <c r="L244" s="25"/>
      <c r="M244" s="53"/>
      <c r="N244" s="42"/>
    </row>
    <row r="245" spans="1:14" ht="12.75" customHeight="1">
      <c r="A245" s="9" t="s">
        <v>408</v>
      </c>
      <c r="B245" s="12" t="s">
        <v>409</v>
      </c>
      <c r="C245" s="22"/>
      <c r="D245" s="25"/>
      <c r="E245" s="22"/>
      <c r="F245" s="25"/>
      <c r="G245" s="22"/>
      <c r="H245" s="25"/>
      <c r="I245" s="22"/>
      <c r="J245" s="25"/>
      <c r="K245" s="22"/>
      <c r="L245" s="25"/>
      <c r="M245" s="53"/>
      <c r="N245" s="42"/>
    </row>
    <row r="246" spans="1:14" ht="12.75" customHeight="1">
      <c r="A246" s="9" t="s">
        <v>410</v>
      </c>
      <c r="B246" s="12" t="s">
        <v>411</v>
      </c>
      <c r="C246" s="22"/>
      <c r="D246" s="25"/>
      <c r="E246" s="22"/>
      <c r="F246" s="25"/>
      <c r="G246" s="22"/>
      <c r="H246" s="25"/>
      <c r="I246" s="22"/>
      <c r="J246" s="25"/>
      <c r="K246" s="22"/>
      <c r="L246" s="25"/>
      <c r="M246" s="53"/>
      <c r="N246" s="42"/>
    </row>
    <row r="247" spans="1:14" ht="12.75" customHeight="1">
      <c r="A247" s="10" t="s">
        <v>412</v>
      </c>
      <c r="B247" s="13" t="s">
        <v>413</v>
      </c>
      <c r="C247" s="14">
        <f>SUM(C248:C262)</f>
        <v>0</v>
      </c>
      <c r="D247" s="14">
        <f aca="true" t="shared" si="19" ref="D247:N247">SUM(D248:D262)</f>
        <v>2156792</v>
      </c>
      <c r="E247" s="14">
        <f t="shared" si="19"/>
        <v>0</v>
      </c>
      <c r="F247" s="14">
        <f t="shared" si="19"/>
        <v>583100</v>
      </c>
      <c r="G247" s="14">
        <f t="shared" si="19"/>
        <v>489417</v>
      </c>
      <c r="H247" s="14">
        <f t="shared" si="19"/>
        <v>357499</v>
      </c>
      <c r="I247" s="14">
        <f t="shared" si="19"/>
        <v>0</v>
      </c>
      <c r="J247" s="14">
        <v>0</v>
      </c>
      <c r="K247" s="14">
        <f t="shared" si="19"/>
        <v>0</v>
      </c>
      <c r="L247" s="14">
        <f t="shared" si="19"/>
        <v>0</v>
      </c>
      <c r="M247" s="14">
        <f t="shared" si="19"/>
        <v>314287</v>
      </c>
      <c r="N247" s="14">
        <f t="shared" si="19"/>
        <v>0</v>
      </c>
    </row>
    <row r="248" spans="1:14" ht="12.75" customHeight="1">
      <c r="A248" s="9" t="s">
        <v>414</v>
      </c>
      <c r="B248" s="12" t="s">
        <v>415</v>
      </c>
      <c r="C248" s="22"/>
      <c r="D248" s="25"/>
      <c r="E248" s="22"/>
      <c r="F248" s="25"/>
      <c r="G248" s="22"/>
      <c r="H248" s="25"/>
      <c r="I248" s="22"/>
      <c r="J248" s="25"/>
      <c r="K248" s="22"/>
      <c r="L248" s="25"/>
      <c r="M248" s="53"/>
      <c r="N248" s="42"/>
    </row>
    <row r="249" spans="1:14" ht="12.75" customHeight="1">
      <c r="A249" s="9" t="s">
        <v>416</v>
      </c>
      <c r="B249" s="12" t="s">
        <v>417</v>
      </c>
      <c r="C249" s="22"/>
      <c r="D249" s="25"/>
      <c r="E249" s="22"/>
      <c r="F249" s="25"/>
      <c r="G249" s="22"/>
      <c r="H249" s="25"/>
      <c r="I249" s="22"/>
      <c r="J249" s="25"/>
      <c r="K249" s="22"/>
      <c r="L249" s="25"/>
      <c r="M249" s="53"/>
      <c r="N249" s="42"/>
    </row>
    <row r="250" spans="1:14" ht="12.75" customHeight="1">
      <c r="A250" s="9" t="s">
        <v>418</v>
      </c>
      <c r="B250" s="12" t="s">
        <v>419</v>
      </c>
      <c r="C250" s="22"/>
      <c r="D250" s="25"/>
      <c r="E250" s="22"/>
      <c r="F250" s="25"/>
      <c r="G250" s="22"/>
      <c r="H250" s="25"/>
      <c r="I250" s="22"/>
      <c r="J250" s="25"/>
      <c r="K250" s="22"/>
      <c r="L250" s="25"/>
      <c r="M250" s="53"/>
      <c r="N250" s="42"/>
    </row>
    <row r="251" spans="1:14" ht="12.75" customHeight="1">
      <c r="A251" s="9" t="s">
        <v>420</v>
      </c>
      <c r="B251" s="12" t="s">
        <v>421</v>
      </c>
      <c r="C251" s="22"/>
      <c r="D251" s="25">
        <v>2156792</v>
      </c>
      <c r="E251" s="22"/>
      <c r="F251" s="25">
        <v>583100</v>
      </c>
      <c r="G251" s="22">
        <v>489417</v>
      </c>
      <c r="H251" s="25">
        <v>357499</v>
      </c>
      <c r="I251" s="22"/>
      <c r="J251" s="25"/>
      <c r="K251" s="22"/>
      <c r="L251" s="25"/>
      <c r="M251" s="53">
        <v>314287</v>
      </c>
      <c r="N251" s="42"/>
    </row>
    <row r="252" spans="1:14" ht="12.75" customHeight="1">
      <c r="A252" s="9" t="s">
        <v>422</v>
      </c>
      <c r="B252" s="12" t="s">
        <v>423</v>
      </c>
      <c r="C252" s="22"/>
      <c r="D252" s="25"/>
      <c r="E252" s="22"/>
      <c r="F252" s="25"/>
      <c r="G252" s="22"/>
      <c r="H252" s="25"/>
      <c r="I252" s="22"/>
      <c r="J252" s="25"/>
      <c r="K252" s="22"/>
      <c r="L252" s="25"/>
      <c r="M252" s="53"/>
      <c r="N252" s="42"/>
    </row>
    <row r="253" spans="1:14" ht="12.75" customHeight="1">
      <c r="A253" s="9" t="s">
        <v>424</v>
      </c>
      <c r="B253" s="12" t="s">
        <v>425</v>
      </c>
      <c r="C253" s="22"/>
      <c r="D253" s="25"/>
      <c r="E253" s="22"/>
      <c r="F253" s="25"/>
      <c r="G253" s="22"/>
      <c r="H253" s="25"/>
      <c r="I253" s="22"/>
      <c r="J253" s="25"/>
      <c r="K253" s="22"/>
      <c r="L253" s="25"/>
      <c r="M253" s="53"/>
      <c r="N253" s="42"/>
    </row>
    <row r="254" spans="1:14" ht="12.75" customHeight="1">
      <c r="A254" s="9" t="s">
        <v>426</v>
      </c>
      <c r="B254" s="12" t="s">
        <v>427</v>
      </c>
      <c r="C254" s="22"/>
      <c r="D254" s="25"/>
      <c r="E254" s="22"/>
      <c r="F254" s="25"/>
      <c r="G254" s="22"/>
      <c r="H254" s="25"/>
      <c r="I254" s="22"/>
      <c r="J254" s="25"/>
      <c r="K254" s="22"/>
      <c r="L254" s="25"/>
      <c r="M254" s="53"/>
      <c r="N254" s="42"/>
    </row>
    <row r="255" spans="1:14" ht="12.75" customHeight="1">
      <c r="A255" s="9" t="s">
        <v>428</v>
      </c>
      <c r="B255" s="12" t="s">
        <v>2</v>
      </c>
      <c r="C255" s="22"/>
      <c r="D255" s="25"/>
      <c r="E255" s="22"/>
      <c r="F255" s="25"/>
      <c r="G255" s="22"/>
      <c r="H255" s="25"/>
      <c r="I255" s="22"/>
      <c r="J255" s="25"/>
      <c r="K255" s="22"/>
      <c r="L255" s="25"/>
      <c r="M255" s="53"/>
      <c r="N255" s="42"/>
    </row>
    <row r="256" spans="1:14" ht="12.75" customHeight="1">
      <c r="A256" s="9" t="s">
        <v>429</v>
      </c>
      <c r="B256" s="12" t="s">
        <v>430</v>
      </c>
      <c r="C256" s="22"/>
      <c r="D256" s="25"/>
      <c r="E256" s="22"/>
      <c r="F256" s="25"/>
      <c r="G256" s="22"/>
      <c r="H256" s="25"/>
      <c r="I256" s="22"/>
      <c r="J256" s="25"/>
      <c r="K256" s="22"/>
      <c r="L256" s="25"/>
      <c r="M256" s="53"/>
      <c r="N256" s="42"/>
    </row>
    <row r="257" spans="1:14" ht="12.75" customHeight="1">
      <c r="A257" s="9" t="s">
        <v>431</v>
      </c>
      <c r="B257" s="12" t="s">
        <v>432</v>
      </c>
      <c r="C257" s="22"/>
      <c r="D257" s="25"/>
      <c r="E257" s="22"/>
      <c r="F257" s="25"/>
      <c r="G257" s="22"/>
      <c r="H257" s="25"/>
      <c r="I257" s="22"/>
      <c r="J257" s="25"/>
      <c r="K257" s="22"/>
      <c r="L257" s="25"/>
      <c r="M257" s="53"/>
      <c r="N257" s="42"/>
    </row>
    <row r="258" spans="1:14" ht="12.75" customHeight="1">
      <c r="A258" s="9" t="s">
        <v>433</v>
      </c>
      <c r="B258" s="12" t="s">
        <v>434</v>
      </c>
      <c r="C258" s="22"/>
      <c r="D258" s="25"/>
      <c r="E258" s="22"/>
      <c r="F258" s="25"/>
      <c r="G258" s="22"/>
      <c r="H258" s="25"/>
      <c r="I258" s="22"/>
      <c r="J258" s="25"/>
      <c r="K258" s="22"/>
      <c r="L258" s="25"/>
      <c r="M258" s="53"/>
      <c r="N258" s="42"/>
    </row>
    <row r="259" spans="1:14" ht="12.75" customHeight="1">
      <c r="A259" s="9" t="s">
        <v>435</v>
      </c>
      <c r="B259" s="12" t="s">
        <v>436</v>
      </c>
      <c r="C259" s="22"/>
      <c r="D259" s="25"/>
      <c r="E259" s="22"/>
      <c r="F259" s="25"/>
      <c r="G259" s="22"/>
      <c r="H259" s="25"/>
      <c r="I259" s="22"/>
      <c r="J259" s="25"/>
      <c r="K259" s="22"/>
      <c r="L259" s="25"/>
      <c r="M259" s="53"/>
      <c r="N259" s="42"/>
    </row>
    <row r="260" spans="1:14" ht="12.75" customHeight="1">
      <c r="A260" s="9" t="s">
        <v>437</v>
      </c>
      <c r="B260" s="12" t="s">
        <v>438</v>
      </c>
      <c r="C260" s="22"/>
      <c r="D260" s="25"/>
      <c r="E260" s="22"/>
      <c r="F260" s="25"/>
      <c r="G260" s="22"/>
      <c r="H260" s="25"/>
      <c r="I260" s="22"/>
      <c r="J260" s="25"/>
      <c r="K260" s="22"/>
      <c r="L260" s="25"/>
      <c r="M260" s="53"/>
      <c r="N260" s="42"/>
    </row>
    <row r="261" spans="1:14" ht="12.75" customHeight="1">
      <c r="A261" s="9" t="s">
        <v>439</v>
      </c>
      <c r="B261" s="12" t="s">
        <v>440</v>
      </c>
      <c r="C261" s="22"/>
      <c r="D261" s="25"/>
      <c r="E261" s="22"/>
      <c r="F261" s="25"/>
      <c r="G261" s="22"/>
      <c r="H261" s="25"/>
      <c r="I261" s="22"/>
      <c r="J261" s="25"/>
      <c r="K261" s="22"/>
      <c r="L261" s="25"/>
      <c r="M261" s="53"/>
      <c r="N261" s="42"/>
    </row>
    <row r="262" spans="1:14" ht="12.75" customHeight="1">
      <c r="A262" s="9" t="s">
        <v>441</v>
      </c>
      <c r="B262" s="12" t="s">
        <v>442</v>
      </c>
      <c r="C262" s="22"/>
      <c r="D262" s="25"/>
      <c r="E262" s="22"/>
      <c r="F262" s="25"/>
      <c r="G262" s="22"/>
      <c r="H262" s="25"/>
      <c r="I262" s="22"/>
      <c r="J262" s="25"/>
      <c r="K262" s="22"/>
      <c r="L262" s="25"/>
      <c r="M262" s="53"/>
      <c r="N262" s="42"/>
    </row>
    <row r="263" spans="1:14" ht="12.75" customHeight="1">
      <c r="A263" s="10" t="s">
        <v>443</v>
      </c>
      <c r="B263" s="13" t="s">
        <v>444</v>
      </c>
      <c r="C263" s="14">
        <f>SUM(C264:C282)</f>
        <v>0</v>
      </c>
      <c r="D263" s="14">
        <f aca="true" t="shared" si="20" ref="D263:N263">SUM(D264:D282)</f>
        <v>0</v>
      </c>
      <c r="E263" s="14">
        <f t="shared" si="20"/>
        <v>0</v>
      </c>
      <c r="F263" s="14">
        <f t="shared" si="20"/>
        <v>0</v>
      </c>
      <c r="G263" s="14">
        <f t="shared" si="20"/>
        <v>0</v>
      </c>
      <c r="H263" s="14">
        <f t="shared" si="20"/>
        <v>0</v>
      </c>
      <c r="I263" s="14">
        <f t="shared" si="20"/>
        <v>0</v>
      </c>
      <c r="J263" s="14">
        <v>0</v>
      </c>
      <c r="K263" s="14">
        <f t="shared" si="20"/>
        <v>0</v>
      </c>
      <c r="L263" s="14">
        <f t="shared" si="20"/>
        <v>0</v>
      </c>
      <c r="M263" s="14">
        <f t="shared" si="20"/>
        <v>0</v>
      </c>
      <c r="N263" s="14">
        <f t="shared" si="20"/>
        <v>0</v>
      </c>
    </row>
    <row r="264" spans="1:14" ht="12.75" customHeight="1">
      <c r="A264" s="9" t="s">
        <v>445</v>
      </c>
      <c r="B264" s="12" t="s">
        <v>446</v>
      </c>
      <c r="C264" s="22"/>
      <c r="D264" s="25"/>
      <c r="E264" s="22"/>
      <c r="F264" s="25"/>
      <c r="G264" s="22"/>
      <c r="H264" s="25"/>
      <c r="I264" s="22"/>
      <c r="J264" s="25"/>
      <c r="K264" s="22"/>
      <c r="L264" s="25"/>
      <c r="M264" s="53"/>
      <c r="N264" s="42"/>
    </row>
    <row r="265" spans="1:14" ht="12.75" customHeight="1">
      <c r="A265" s="9" t="s">
        <v>447</v>
      </c>
      <c r="B265" s="12" t="s">
        <v>448</v>
      </c>
      <c r="C265" s="22"/>
      <c r="D265" s="25"/>
      <c r="E265" s="22"/>
      <c r="F265" s="25"/>
      <c r="G265" s="22"/>
      <c r="H265" s="25"/>
      <c r="I265" s="22"/>
      <c r="J265" s="25"/>
      <c r="K265" s="22"/>
      <c r="L265" s="25"/>
      <c r="M265" s="53"/>
      <c r="N265" s="42"/>
    </row>
    <row r="266" spans="1:14" ht="12.75" customHeight="1">
      <c r="A266" s="9" t="s">
        <v>449</v>
      </c>
      <c r="B266" s="12" t="s">
        <v>450</v>
      </c>
      <c r="C266" s="22"/>
      <c r="D266" s="25"/>
      <c r="E266" s="22"/>
      <c r="F266" s="25"/>
      <c r="G266" s="22"/>
      <c r="H266" s="25"/>
      <c r="I266" s="22"/>
      <c r="J266" s="25"/>
      <c r="K266" s="22"/>
      <c r="L266" s="25"/>
      <c r="M266" s="53"/>
      <c r="N266" s="42"/>
    </row>
    <row r="267" spans="1:14" ht="12.75" customHeight="1">
      <c r="A267" s="9" t="s">
        <v>451</v>
      </c>
      <c r="B267" s="12" t="s">
        <v>452</v>
      </c>
      <c r="C267" s="22"/>
      <c r="D267" s="25"/>
      <c r="E267" s="22"/>
      <c r="F267" s="25"/>
      <c r="G267" s="22"/>
      <c r="H267" s="25"/>
      <c r="I267" s="22"/>
      <c r="J267" s="25"/>
      <c r="K267" s="22"/>
      <c r="L267" s="25"/>
      <c r="M267" s="53"/>
      <c r="N267" s="42"/>
    </row>
    <row r="268" spans="1:14" ht="12.75" customHeight="1">
      <c r="A268" s="9" t="s">
        <v>453</v>
      </c>
      <c r="B268" s="12" t="s">
        <v>454</v>
      </c>
      <c r="C268" s="22"/>
      <c r="D268" s="25"/>
      <c r="E268" s="22"/>
      <c r="F268" s="25"/>
      <c r="G268" s="22"/>
      <c r="H268" s="25"/>
      <c r="I268" s="22"/>
      <c r="J268" s="25"/>
      <c r="K268" s="22"/>
      <c r="L268" s="25"/>
      <c r="M268" s="53"/>
      <c r="N268" s="42"/>
    </row>
    <row r="269" spans="1:14" ht="12.75" customHeight="1">
      <c r="A269" s="9" t="s">
        <v>455</v>
      </c>
      <c r="B269" s="12" t="s">
        <v>456</v>
      </c>
      <c r="C269" s="22"/>
      <c r="D269" s="25"/>
      <c r="E269" s="22"/>
      <c r="F269" s="25"/>
      <c r="G269" s="22"/>
      <c r="H269" s="25"/>
      <c r="I269" s="22"/>
      <c r="J269" s="25"/>
      <c r="K269" s="22"/>
      <c r="L269" s="25"/>
      <c r="M269" s="53"/>
      <c r="N269" s="42"/>
    </row>
    <row r="270" spans="1:14" ht="12.75" customHeight="1">
      <c r="A270" s="9" t="s">
        <v>457</v>
      </c>
      <c r="B270" s="12" t="s">
        <v>448</v>
      </c>
      <c r="C270" s="22"/>
      <c r="D270" s="25"/>
      <c r="E270" s="22"/>
      <c r="F270" s="25"/>
      <c r="G270" s="22"/>
      <c r="H270" s="25"/>
      <c r="I270" s="22"/>
      <c r="J270" s="25"/>
      <c r="K270" s="22"/>
      <c r="L270" s="25"/>
      <c r="M270" s="53"/>
      <c r="N270" s="42"/>
    </row>
    <row r="271" spans="1:14" ht="12.75" customHeight="1">
      <c r="A271" s="9" t="s">
        <v>458</v>
      </c>
      <c r="B271" s="12" t="s">
        <v>450</v>
      </c>
      <c r="C271" s="22"/>
      <c r="D271" s="25"/>
      <c r="E271" s="22"/>
      <c r="F271" s="25"/>
      <c r="G271" s="22"/>
      <c r="H271" s="25"/>
      <c r="I271" s="22"/>
      <c r="J271" s="25"/>
      <c r="K271" s="22"/>
      <c r="L271" s="25"/>
      <c r="M271" s="53"/>
      <c r="N271" s="42"/>
    </row>
    <row r="272" spans="1:14" ht="12.75" customHeight="1">
      <c r="A272" s="9" t="s">
        <v>459</v>
      </c>
      <c r="B272" s="12" t="s">
        <v>415</v>
      </c>
      <c r="C272" s="22"/>
      <c r="D272" s="25"/>
      <c r="E272" s="22"/>
      <c r="F272" s="25"/>
      <c r="G272" s="22"/>
      <c r="H272" s="25"/>
      <c r="I272" s="22"/>
      <c r="J272" s="25"/>
      <c r="K272" s="22"/>
      <c r="L272" s="25"/>
      <c r="M272" s="53"/>
      <c r="N272" s="42"/>
    </row>
    <row r="273" spans="1:14" ht="12.75" customHeight="1">
      <c r="A273" s="9" t="s">
        <v>460</v>
      </c>
      <c r="B273" s="12" t="s">
        <v>68</v>
      </c>
      <c r="C273" s="22"/>
      <c r="D273" s="25"/>
      <c r="E273" s="22"/>
      <c r="F273" s="25"/>
      <c r="G273" s="22"/>
      <c r="H273" s="25"/>
      <c r="I273" s="22"/>
      <c r="J273" s="25"/>
      <c r="K273" s="22"/>
      <c r="L273" s="25"/>
      <c r="M273" s="53"/>
      <c r="N273" s="42"/>
    </row>
    <row r="274" spans="1:14" ht="12.75" customHeight="1">
      <c r="A274" s="9" t="s">
        <v>461</v>
      </c>
      <c r="B274" s="12" t="s">
        <v>462</v>
      </c>
      <c r="C274" s="22"/>
      <c r="D274" s="25"/>
      <c r="E274" s="22"/>
      <c r="F274" s="25"/>
      <c r="G274" s="22"/>
      <c r="H274" s="25"/>
      <c r="I274" s="22"/>
      <c r="J274" s="25"/>
      <c r="K274" s="22"/>
      <c r="L274" s="25"/>
      <c r="M274" s="53"/>
      <c r="N274" s="42"/>
    </row>
    <row r="275" spans="1:14" ht="12.75" customHeight="1">
      <c r="A275" s="9" t="s">
        <v>463</v>
      </c>
      <c r="B275" s="12" t="s">
        <v>464</v>
      </c>
      <c r="C275" s="22"/>
      <c r="D275" s="25"/>
      <c r="E275" s="22"/>
      <c r="F275" s="25"/>
      <c r="G275" s="22"/>
      <c r="H275" s="25"/>
      <c r="I275" s="22"/>
      <c r="J275" s="25"/>
      <c r="K275" s="22"/>
      <c r="L275" s="25"/>
      <c r="M275" s="53"/>
      <c r="N275" s="42"/>
    </row>
    <row r="276" spans="1:14" ht="12.75" customHeight="1">
      <c r="A276" s="9" t="s">
        <v>465</v>
      </c>
      <c r="B276" s="12" t="s">
        <v>419</v>
      </c>
      <c r="C276" s="22"/>
      <c r="D276" s="25"/>
      <c r="E276" s="22"/>
      <c r="F276" s="25"/>
      <c r="G276" s="22"/>
      <c r="H276" s="25"/>
      <c r="I276" s="22"/>
      <c r="J276" s="25"/>
      <c r="K276" s="22"/>
      <c r="L276" s="25"/>
      <c r="M276" s="53"/>
      <c r="N276" s="42"/>
    </row>
    <row r="277" spans="1:14" ht="12.75" customHeight="1">
      <c r="A277" s="9" t="s">
        <v>466</v>
      </c>
      <c r="B277" s="12" t="s">
        <v>467</v>
      </c>
      <c r="C277" s="22"/>
      <c r="D277" s="25"/>
      <c r="E277" s="22"/>
      <c r="F277" s="25"/>
      <c r="G277" s="22"/>
      <c r="H277" s="25"/>
      <c r="I277" s="22"/>
      <c r="J277" s="25"/>
      <c r="K277" s="22"/>
      <c r="L277" s="25"/>
      <c r="M277" s="53"/>
      <c r="N277" s="42"/>
    </row>
    <row r="278" spans="1:14" ht="12.75" customHeight="1">
      <c r="A278" s="9" t="s">
        <v>468</v>
      </c>
      <c r="B278" s="12" t="s">
        <v>469</v>
      </c>
      <c r="C278" s="22"/>
      <c r="D278" s="25"/>
      <c r="E278" s="22"/>
      <c r="F278" s="25"/>
      <c r="G278" s="22"/>
      <c r="H278" s="25"/>
      <c r="I278" s="22"/>
      <c r="J278" s="25"/>
      <c r="K278" s="22"/>
      <c r="L278" s="25"/>
      <c r="M278" s="53"/>
      <c r="N278" s="42"/>
    </row>
    <row r="279" spans="1:14" ht="12.75" customHeight="1">
      <c r="A279" s="9" t="s">
        <v>470</v>
      </c>
      <c r="B279" s="12" t="s">
        <v>471</v>
      </c>
      <c r="C279" s="22"/>
      <c r="D279" s="25"/>
      <c r="E279" s="22"/>
      <c r="F279" s="25"/>
      <c r="G279" s="22"/>
      <c r="H279" s="25"/>
      <c r="I279" s="22"/>
      <c r="J279" s="25"/>
      <c r="K279" s="22"/>
      <c r="L279" s="25"/>
      <c r="M279" s="53"/>
      <c r="N279" s="42"/>
    </row>
    <row r="280" spans="1:14" ht="12.75" customHeight="1">
      <c r="A280" s="9" t="s">
        <v>472</v>
      </c>
      <c r="B280" s="12" t="s">
        <v>448</v>
      </c>
      <c r="C280" s="22"/>
      <c r="D280" s="25"/>
      <c r="E280" s="22"/>
      <c r="F280" s="25"/>
      <c r="G280" s="22"/>
      <c r="H280" s="25"/>
      <c r="I280" s="22"/>
      <c r="J280" s="25"/>
      <c r="K280" s="22"/>
      <c r="L280" s="25"/>
      <c r="M280" s="53"/>
      <c r="N280" s="42"/>
    </row>
    <row r="281" spans="1:14" ht="12.75" customHeight="1">
      <c r="A281" s="9" t="s">
        <v>473</v>
      </c>
      <c r="B281" s="12" t="s">
        <v>450</v>
      </c>
      <c r="C281" s="22"/>
      <c r="D281" s="25"/>
      <c r="E281" s="22"/>
      <c r="F281" s="25"/>
      <c r="G281" s="22"/>
      <c r="H281" s="25"/>
      <c r="I281" s="22"/>
      <c r="J281" s="25"/>
      <c r="K281" s="22"/>
      <c r="L281" s="25"/>
      <c r="M281" s="53"/>
      <c r="N281" s="42"/>
    </row>
    <row r="282" spans="1:14" ht="12.75" customHeight="1">
      <c r="A282" s="9" t="s">
        <v>474</v>
      </c>
      <c r="B282" s="12" t="s">
        <v>475</v>
      </c>
      <c r="C282" s="22"/>
      <c r="D282" s="25"/>
      <c r="E282" s="22"/>
      <c r="F282" s="25"/>
      <c r="G282" s="22"/>
      <c r="H282" s="25"/>
      <c r="I282" s="22"/>
      <c r="J282" s="25"/>
      <c r="K282" s="22"/>
      <c r="L282" s="25"/>
      <c r="M282" s="53"/>
      <c r="N282" s="42"/>
    </row>
    <row r="283" spans="1:14" ht="12.75" customHeight="1">
      <c r="A283" s="10" t="s">
        <v>476</v>
      </c>
      <c r="B283" s="13" t="s">
        <v>477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43"/>
      <c r="N283" s="43"/>
    </row>
    <row r="284" spans="1:14" ht="12.75" customHeight="1">
      <c r="A284" s="10" t="s">
        <v>478</v>
      </c>
      <c r="B284" s="13" t="s">
        <v>479</v>
      </c>
      <c r="C284" s="14">
        <f>SUM(C285:C292)</f>
        <v>0</v>
      </c>
      <c r="D284" s="14">
        <f aca="true" t="shared" si="21" ref="D284:N284">SUM(D285:D292)</f>
        <v>0</v>
      </c>
      <c r="E284" s="14">
        <f t="shared" si="21"/>
        <v>0</v>
      </c>
      <c r="F284" s="14">
        <f t="shared" si="21"/>
        <v>0</v>
      </c>
      <c r="G284" s="14">
        <f t="shared" si="21"/>
        <v>0</v>
      </c>
      <c r="H284" s="14">
        <f t="shared" si="21"/>
        <v>0</v>
      </c>
      <c r="I284" s="14">
        <f t="shared" si="21"/>
        <v>0</v>
      </c>
      <c r="J284" s="14">
        <v>0</v>
      </c>
      <c r="K284" s="14">
        <f t="shared" si="21"/>
        <v>0</v>
      </c>
      <c r="L284" s="14">
        <f t="shared" si="21"/>
        <v>0</v>
      </c>
      <c r="M284" s="14">
        <f t="shared" si="21"/>
        <v>0</v>
      </c>
      <c r="N284" s="14">
        <f t="shared" si="21"/>
        <v>0</v>
      </c>
    </row>
    <row r="285" spans="1:14" ht="12.75" customHeight="1">
      <c r="A285" s="9" t="s">
        <v>480</v>
      </c>
      <c r="B285" s="12" t="s">
        <v>362</v>
      </c>
      <c r="C285" s="22"/>
      <c r="D285" s="25"/>
      <c r="E285" s="22"/>
      <c r="F285" s="25"/>
      <c r="G285" s="22"/>
      <c r="H285" s="25"/>
      <c r="I285" s="22"/>
      <c r="J285" s="25"/>
      <c r="K285" s="22"/>
      <c r="L285" s="25"/>
      <c r="M285" s="53"/>
      <c r="N285" s="42"/>
    </row>
    <row r="286" spans="1:14" ht="12.75" customHeight="1">
      <c r="A286" s="9" t="s">
        <v>481</v>
      </c>
      <c r="B286" s="12" t="s">
        <v>376</v>
      </c>
      <c r="C286" s="22"/>
      <c r="D286" s="25"/>
      <c r="E286" s="22"/>
      <c r="F286" s="25"/>
      <c r="G286" s="22"/>
      <c r="H286" s="25"/>
      <c r="I286" s="22"/>
      <c r="J286" s="25"/>
      <c r="K286" s="22"/>
      <c r="L286" s="25"/>
      <c r="M286" s="53"/>
      <c r="N286" s="42"/>
    </row>
    <row r="287" spans="1:14" ht="12.75" customHeight="1">
      <c r="A287" s="9" t="s">
        <v>482</v>
      </c>
      <c r="B287" s="12" t="s">
        <v>483</v>
      </c>
      <c r="C287" s="22"/>
      <c r="D287" s="25"/>
      <c r="E287" s="22"/>
      <c r="F287" s="25"/>
      <c r="G287" s="22"/>
      <c r="H287" s="25"/>
      <c r="I287" s="22"/>
      <c r="J287" s="25"/>
      <c r="K287" s="22"/>
      <c r="L287" s="25"/>
      <c r="M287" s="53"/>
      <c r="N287" s="42"/>
    </row>
    <row r="288" spans="1:14" ht="12.75" customHeight="1">
      <c r="A288" s="9" t="s">
        <v>484</v>
      </c>
      <c r="B288" s="12" t="s">
        <v>485</v>
      </c>
      <c r="C288" s="22"/>
      <c r="D288" s="25"/>
      <c r="E288" s="22"/>
      <c r="F288" s="25"/>
      <c r="G288" s="22"/>
      <c r="H288" s="25"/>
      <c r="I288" s="22"/>
      <c r="J288" s="25"/>
      <c r="K288" s="22"/>
      <c r="L288" s="25"/>
      <c r="M288" s="53"/>
      <c r="N288" s="42"/>
    </row>
    <row r="289" spans="1:14" ht="12.75" customHeight="1">
      <c r="A289" s="9" t="s">
        <v>486</v>
      </c>
      <c r="B289" s="12" t="s">
        <v>487</v>
      </c>
      <c r="C289" s="22"/>
      <c r="D289" s="25"/>
      <c r="E289" s="22"/>
      <c r="F289" s="25"/>
      <c r="G289" s="22"/>
      <c r="H289" s="25"/>
      <c r="I289" s="22"/>
      <c r="J289" s="25"/>
      <c r="K289" s="22"/>
      <c r="L289" s="25"/>
      <c r="M289" s="53"/>
      <c r="N289" s="42"/>
    </row>
    <row r="290" spans="1:14" ht="12.75" customHeight="1">
      <c r="A290" s="9" t="s">
        <v>488</v>
      </c>
      <c r="B290" s="12" t="s">
        <v>489</v>
      </c>
      <c r="C290" s="22"/>
      <c r="D290" s="25"/>
      <c r="E290" s="22"/>
      <c r="F290" s="25"/>
      <c r="G290" s="22"/>
      <c r="H290" s="25"/>
      <c r="I290" s="22"/>
      <c r="J290" s="25"/>
      <c r="K290" s="22"/>
      <c r="L290" s="25"/>
      <c r="M290" s="53"/>
      <c r="N290" s="42"/>
    </row>
    <row r="291" spans="1:14" ht="12.75" customHeight="1">
      <c r="A291" s="9" t="s">
        <v>490</v>
      </c>
      <c r="B291" s="12" t="s">
        <v>491</v>
      </c>
      <c r="C291" s="22"/>
      <c r="D291" s="25"/>
      <c r="E291" s="22"/>
      <c r="F291" s="25"/>
      <c r="G291" s="22"/>
      <c r="H291" s="25"/>
      <c r="I291" s="22"/>
      <c r="J291" s="25"/>
      <c r="K291" s="22"/>
      <c r="L291" s="25"/>
      <c r="M291" s="53"/>
      <c r="N291" s="42"/>
    </row>
    <row r="292" spans="1:14" ht="12.75" customHeight="1">
      <c r="A292" s="9" t="s">
        <v>492</v>
      </c>
      <c r="B292" s="12" t="s">
        <v>376</v>
      </c>
      <c r="C292" s="22"/>
      <c r="D292" s="25"/>
      <c r="E292" s="22"/>
      <c r="F292" s="25"/>
      <c r="G292" s="22"/>
      <c r="H292" s="25"/>
      <c r="I292" s="22"/>
      <c r="J292" s="25"/>
      <c r="K292" s="22"/>
      <c r="L292" s="25"/>
      <c r="M292" s="53"/>
      <c r="N292" s="42"/>
    </row>
    <row r="293" spans="1:14" ht="12.75" customHeight="1">
      <c r="A293" s="10" t="s">
        <v>493</v>
      </c>
      <c r="B293" s="13" t="s">
        <v>494</v>
      </c>
      <c r="C293" s="14">
        <f>SUM(C294:C297)</f>
        <v>0</v>
      </c>
      <c r="D293" s="14">
        <f aca="true" t="shared" si="22" ref="D293:N293">SUM(D294:D297)</f>
        <v>0</v>
      </c>
      <c r="E293" s="14">
        <f t="shared" si="22"/>
        <v>0</v>
      </c>
      <c r="F293" s="14">
        <f t="shared" si="22"/>
        <v>0</v>
      </c>
      <c r="G293" s="14">
        <f t="shared" si="22"/>
        <v>0</v>
      </c>
      <c r="H293" s="14">
        <f t="shared" si="22"/>
        <v>0</v>
      </c>
      <c r="I293" s="14">
        <f t="shared" si="22"/>
        <v>0</v>
      </c>
      <c r="J293" s="14">
        <v>0</v>
      </c>
      <c r="K293" s="14">
        <f t="shared" si="22"/>
        <v>0</v>
      </c>
      <c r="L293" s="14">
        <f t="shared" si="22"/>
        <v>0</v>
      </c>
      <c r="M293" s="14">
        <f t="shared" si="22"/>
        <v>0</v>
      </c>
      <c r="N293" s="14">
        <f t="shared" si="22"/>
        <v>0</v>
      </c>
    </row>
    <row r="294" spans="1:14" ht="12.75" customHeight="1">
      <c r="A294" s="9" t="s">
        <v>495</v>
      </c>
      <c r="B294" s="12" t="s">
        <v>496</v>
      </c>
      <c r="C294" s="22"/>
      <c r="D294" s="25"/>
      <c r="E294" s="22"/>
      <c r="F294" s="25"/>
      <c r="G294" s="22"/>
      <c r="H294" s="25"/>
      <c r="I294" s="22"/>
      <c r="J294" s="25"/>
      <c r="K294" s="22"/>
      <c r="L294" s="25"/>
      <c r="M294" s="53"/>
      <c r="N294" s="42"/>
    </row>
    <row r="295" spans="1:14" ht="12.75" customHeight="1">
      <c r="A295" s="9" t="s">
        <v>497</v>
      </c>
      <c r="B295" s="12" t="s">
        <v>498</v>
      </c>
      <c r="C295" s="22"/>
      <c r="D295" s="25"/>
      <c r="E295" s="22"/>
      <c r="F295" s="25"/>
      <c r="G295" s="22"/>
      <c r="H295" s="25"/>
      <c r="I295" s="22"/>
      <c r="J295" s="25"/>
      <c r="K295" s="22"/>
      <c r="L295" s="25"/>
      <c r="M295" s="53"/>
      <c r="N295" s="42"/>
    </row>
    <row r="296" spans="1:14" ht="12.75" customHeight="1">
      <c r="A296" s="9" t="s">
        <v>499</v>
      </c>
      <c r="B296" s="12" t="s">
        <v>500</v>
      </c>
      <c r="C296" s="22"/>
      <c r="D296" s="25"/>
      <c r="E296" s="22"/>
      <c r="F296" s="25"/>
      <c r="G296" s="22"/>
      <c r="H296" s="25"/>
      <c r="I296" s="22"/>
      <c r="J296" s="25"/>
      <c r="K296" s="22"/>
      <c r="L296" s="25"/>
      <c r="M296" s="53"/>
      <c r="N296" s="42"/>
    </row>
    <row r="297" spans="1:14" ht="12.75" customHeight="1">
      <c r="A297" s="9" t="s">
        <v>501</v>
      </c>
      <c r="B297" s="12" t="s">
        <v>502</v>
      </c>
      <c r="C297" s="22"/>
      <c r="D297" s="25"/>
      <c r="E297" s="22"/>
      <c r="F297" s="25"/>
      <c r="G297" s="22"/>
      <c r="H297" s="25"/>
      <c r="I297" s="22"/>
      <c r="J297" s="25"/>
      <c r="K297" s="22"/>
      <c r="L297" s="25"/>
      <c r="M297" s="53"/>
      <c r="N297" s="42"/>
    </row>
    <row r="298" spans="1:14" ht="12.75" customHeight="1">
      <c r="A298" s="11"/>
      <c r="B298" s="28" t="s">
        <v>503</v>
      </c>
      <c r="C298" s="54">
        <f>SUM(C6+C65+C116+C118+C119+C120+C123+C127+C131+C140+C157+C167+C176+C180+C192+C200+C202+C209+C215+C218+C242+C247+C263+C283+C284+C293)</f>
        <v>40815730</v>
      </c>
      <c r="D298" s="54">
        <f>SUM(D6+D65+D116+D118+D119+D120+D123+D127+D131+D140+D157+D167+D176+D180+D192+D200+D202+D209+D215+D218+D242+D247+D263+D283+D284+D293)</f>
        <v>67418269</v>
      </c>
      <c r="E298" s="54">
        <f>SUM(E6+E65+E116+E118+E119+E120+E123+E127+E131+E140+E157+E167+E176+E180+E192+E200+E202+E209+E215+E218+E242+E247+E263+E283+E284+E293)</f>
        <v>79957742</v>
      </c>
      <c r="F298" s="29">
        <f>F6+F65+F116+F120+F123+F127+F131+F140+F157+F167+F176+F180+F192+F200+F202+F209+F215+F218+F242+F247+F263+F283+F284+F293</f>
        <v>46511992</v>
      </c>
      <c r="G298" s="29">
        <f>SUM(G6+G65+G116+G118+G120+G123+G127+G131+G140+G157+G119+G167+G176+G180+G192+G200+G202+G209+G215+G218+G242+G247+G263+G283+G284+G293)</f>
        <v>56445955</v>
      </c>
      <c r="H298" s="29">
        <f>SUM(H6+H65+H116+H118+H120+H123+H127+H131+H140+H157+H167+H176+H180+H192+H200+H202+H209+H215+H218+H242+H247+H263+H283+H284+H293)</f>
        <v>73445401</v>
      </c>
      <c r="I298" s="29">
        <f aca="true" t="shared" si="23" ref="I298:N298">SUM(I6+I65+I116+I118+I120+I123+I127+I131+I140+I157+I167+I176+I180+I192+I200+I202+I209+I215+I218+I242+I247+I263+I283+I284+I293)</f>
        <v>65154463</v>
      </c>
      <c r="J298" s="29">
        <v>63965807</v>
      </c>
      <c r="K298" s="29">
        <f t="shared" si="23"/>
        <v>74153874</v>
      </c>
      <c r="L298" s="29">
        <f>SUM(L6+L65+L116+L118+L120+L123+L127+L131+L140+L157+L167+L176+L180+L192+L200+L202+L209+L215+L218+L242+L247+L263+L283+L284+L293)</f>
        <v>66365540</v>
      </c>
      <c r="M298" s="29">
        <f>SUM(M6+M65+M116+M118+M120+M123+M127+M131+M140+M157+M167+M176+M180+M192+M200+M202+M209+M215+M218+M242+M247+M263+M283+M284+M293)</f>
        <v>81624899</v>
      </c>
      <c r="N298" s="54">
        <f t="shared" si="23"/>
        <v>135292254</v>
      </c>
    </row>
    <row r="302" ht="12.75">
      <c r="I302" s="6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Municipalidad de Renaico</dc:creator>
  <cp:keywords/>
  <dc:description/>
  <cp:lastModifiedBy>user1</cp:lastModifiedBy>
  <cp:lastPrinted>2010-06-16T17:47:34Z</cp:lastPrinted>
  <dcterms:created xsi:type="dcterms:W3CDTF">2008-07-03T19:45:57Z</dcterms:created>
  <dcterms:modified xsi:type="dcterms:W3CDTF">2011-04-26T19:02:27Z</dcterms:modified>
  <cp:category/>
  <cp:version/>
  <cp:contentType/>
  <cp:contentStatus/>
</cp:coreProperties>
</file>